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421" windowWidth="20490" windowHeight="11100" activeTab="0"/>
  </bookViews>
  <sheets>
    <sheet name="За метр" sheetId="1" r:id="rId1"/>
    <sheet name="За тонну" sheetId="2" r:id="rId2"/>
  </sheets>
  <definedNames>
    <definedName name="_xlnm.Print_Area" localSheetId="0">'За метр'!$A$1:$I$175</definedName>
    <definedName name="_xlnm.Print_Area" localSheetId="1">'За тонну'!$A$1:$J$217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<sst xmlns="http://schemas.openxmlformats.org/spreadsheetml/2006/main" count="612" uniqueCount="162">
  <si>
    <t>50х50</t>
  </si>
  <si>
    <t>&gt;5,0тн</t>
  </si>
  <si>
    <t>2ПС</t>
  </si>
  <si>
    <t>1ПС</t>
  </si>
  <si>
    <t>АРМАТУРА</t>
  </si>
  <si>
    <t>80х80</t>
  </si>
  <si>
    <t>16х16</t>
  </si>
  <si>
    <t>20х20</t>
  </si>
  <si>
    <t>Немерный</t>
  </si>
  <si>
    <t>40х20</t>
  </si>
  <si>
    <t>10х10</t>
  </si>
  <si>
    <t>12х12</t>
  </si>
  <si>
    <t>немерный</t>
  </si>
  <si>
    <t>50х50х5</t>
  </si>
  <si>
    <t>60х40</t>
  </si>
  <si>
    <t>30х30</t>
  </si>
  <si>
    <t>50х25</t>
  </si>
  <si>
    <t>25х4</t>
  </si>
  <si>
    <t xml:space="preserve">  ШВЕЛЛЕР</t>
  </si>
  <si>
    <t xml:space="preserve">    УГОЛОК</t>
  </si>
  <si>
    <t xml:space="preserve">      БАЛКА</t>
  </si>
  <si>
    <t>Ф12</t>
  </si>
  <si>
    <t>Ф14</t>
  </si>
  <si>
    <t>25х25</t>
  </si>
  <si>
    <t>3СП</t>
  </si>
  <si>
    <t>3ПС</t>
  </si>
  <si>
    <t>08ПС</t>
  </si>
  <si>
    <t>60х60</t>
  </si>
  <si>
    <t>100х100</t>
  </si>
  <si>
    <t>40х25</t>
  </si>
  <si>
    <t>20х4</t>
  </si>
  <si>
    <t>40х40х4</t>
  </si>
  <si>
    <t>Ф18</t>
  </si>
  <si>
    <t>75х75х6</t>
  </si>
  <si>
    <t>100х100х7</t>
  </si>
  <si>
    <t>50х50х4</t>
  </si>
  <si>
    <t>63х63х5</t>
  </si>
  <si>
    <t>15х15</t>
  </si>
  <si>
    <t>125х125х8</t>
  </si>
  <si>
    <t>Ф16</t>
  </si>
  <si>
    <t>60х30</t>
  </si>
  <si>
    <t>80х40</t>
  </si>
  <si>
    <t>45х45х4</t>
  </si>
  <si>
    <t>40х4</t>
  </si>
  <si>
    <t>14х14</t>
  </si>
  <si>
    <t>50х5</t>
  </si>
  <si>
    <t>40х40</t>
  </si>
  <si>
    <t>140х60х4</t>
  </si>
  <si>
    <t>30х20</t>
  </si>
  <si>
    <t>75х75х5</t>
  </si>
  <si>
    <t>Ф8</t>
  </si>
  <si>
    <t>80х60</t>
  </si>
  <si>
    <t>120х120</t>
  </si>
  <si>
    <t>20х10</t>
  </si>
  <si>
    <t>25х25х3</t>
  </si>
  <si>
    <t>63х63х6</t>
  </si>
  <si>
    <t>140х140</t>
  </si>
  <si>
    <t>ТРУБЫ КВАДРАТНЫЕ</t>
  </si>
  <si>
    <t>32х32х3</t>
  </si>
  <si>
    <t>100х50</t>
  </si>
  <si>
    <t>110х110х7</t>
  </si>
  <si>
    <t>12000/6000</t>
  </si>
  <si>
    <t>50х4</t>
  </si>
  <si>
    <t>КРУГ</t>
  </si>
  <si>
    <t>ШЕСТИГРАННИК</t>
  </si>
  <si>
    <t>ЗПС</t>
  </si>
  <si>
    <t>11700/12000</t>
  </si>
  <si>
    <t>катаная</t>
  </si>
  <si>
    <t>90х90х6</t>
  </si>
  <si>
    <t>100х50х3</t>
  </si>
  <si>
    <t>немерная</t>
  </si>
  <si>
    <t>Ф6</t>
  </si>
  <si>
    <t>Ф10</t>
  </si>
  <si>
    <t>30х4</t>
  </si>
  <si>
    <t>120х60х4</t>
  </si>
  <si>
    <t>80x40</t>
  </si>
  <si>
    <t>25x25</t>
  </si>
  <si>
    <t>160х50х3</t>
  </si>
  <si>
    <t>6020/5820</t>
  </si>
  <si>
    <t>12000/немер</t>
  </si>
  <si>
    <t>цена в рублях  с учетом НДС</t>
  </si>
  <si>
    <t>8х8</t>
  </si>
  <si>
    <t xml:space="preserve">немерный </t>
  </si>
  <si>
    <t>ТРУБА КРУГЛАЯ</t>
  </si>
  <si>
    <t>12Б1</t>
  </si>
  <si>
    <t>н/м</t>
  </si>
  <si>
    <t>МАРКА СТ.</t>
  </si>
  <si>
    <t>РАЗМ.</t>
  </si>
  <si>
    <t>ТОЛЩИНА</t>
  </si>
  <si>
    <t>ДЛИНА</t>
  </si>
  <si>
    <t>ВЕС М/П</t>
  </si>
  <si>
    <t>&lt;0,5 тн</t>
  </si>
  <si>
    <t>0,5-1,0 тн</t>
  </si>
  <si>
    <t>1,0-5,0 тн</t>
  </si>
  <si>
    <t>МАРКА</t>
  </si>
  <si>
    <t>ВР Ф4</t>
  </si>
  <si>
    <t>Гост 6727-80</t>
  </si>
  <si>
    <t xml:space="preserve"> ПРОВОЛКА СТАЛЬНАЯ ВР  ДЛЯ АРМИРОВАНИЯ</t>
  </si>
  <si>
    <t>&gt;5,0</t>
  </si>
  <si>
    <t>1,0-5,0</t>
  </si>
  <si>
    <t>0,5-1,0</t>
  </si>
  <si>
    <t>ПОЛОСА</t>
  </si>
  <si>
    <t>&lt;0,5тн</t>
  </si>
  <si>
    <t>КВАДРАТ</t>
  </si>
  <si>
    <t>3сп</t>
  </si>
  <si>
    <t>ДИАМ.</t>
  </si>
  <si>
    <t>от 16 до 55</t>
  </si>
  <si>
    <t>БАЛКИ ОТХОДЫ</t>
  </si>
  <si>
    <t>БАЛКА</t>
  </si>
  <si>
    <t>3пс</t>
  </si>
  <si>
    <t>ШВЕЛЛЕР</t>
  </si>
  <si>
    <t>125х125</t>
  </si>
  <si>
    <t>110х110</t>
  </si>
  <si>
    <t>90х90</t>
  </si>
  <si>
    <t>75х75</t>
  </si>
  <si>
    <t>63х63</t>
  </si>
  <si>
    <t>45х45</t>
  </si>
  <si>
    <t>32х32</t>
  </si>
  <si>
    <t>УГОЛОК</t>
  </si>
  <si>
    <t>ТРУБА ПРОФИЛЬНАЯ</t>
  </si>
  <si>
    <t>ТОЛЩ.СТ</t>
  </si>
  <si>
    <t>ТРУБЫ ЭЛЕКТРОСВАРНЫЕ</t>
  </si>
  <si>
    <t>1500х6000</t>
  </si>
  <si>
    <t>1250х2500</t>
  </si>
  <si>
    <t>ЦЕНА 1Л.</t>
  </si>
  <si>
    <t>ВЕС 1Л.</t>
  </si>
  <si>
    <t>РАЗМЕР</t>
  </si>
  <si>
    <t>ТОЛЩ.</t>
  </si>
  <si>
    <t>СТАЛЬ С ЧЕЧЕВИЧНЫМ РИФЛЕНИЕМ</t>
  </si>
  <si>
    <t>СТАЛЬ Г/К ТОЛСТОЛИСТОВАЯ</t>
  </si>
  <si>
    <t>СТАЛЬ Г/К  ТОНКОЛИСТОВАЯ</t>
  </si>
  <si>
    <t>СТАЛЬ ПВЛ</t>
  </si>
  <si>
    <t>1250Х2500</t>
  </si>
  <si>
    <t>1060х2500</t>
  </si>
  <si>
    <t>НЕРЖАВЕЙКА Некн</t>
  </si>
  <si>
    <t xml:space="preserve">      Цена в рублях с учетом НДС</t>
  </si>
  <si>
    <t>ООО "ПРОМИЗДЕЛИЯ"</t>
  </si>
  <si>
    <t>&gt;5,0 тн</t>
  </si>
  <si>
    <t>НАИМ.</t>
  </si>
  <si>
    <t>АРМАТУРА (А-3)</t>
  </si>
  <si>
    <t>ул.Киквидзе 69Б</t>
  </si>
  <si>
    <t>тел.: 49-11-11, 55-95-33</t>
  </si>
  <si>
    <t>63-82-37, 73-91-81, 73-95-55</t>
  </si>
  <si>
    <t>ПРАЙС-ЛИСТ, ЦЕНЫ ЗА ПОГОННЫЙ МЕТР</t>
  </si>
  <si>
    <t>ПРАЙС-ЛИСТ, ЦЕНЫ ЗА ТОННУ</t>
  </si>
  <si>
    <t>КРУГ (А-1)</t>
  </si>
  <si>
    <t>ст.20</t>
  </si>
  <si>
    <t>ВР Ф5</t>
  </si>
  <si>
    <t>ПВЛ 406</t>
  </si>
  <si>
    <t xml:space="preserve">ст.3 </t>
  </si>
  <si>
    <t>ст.35</t>
  </si>
  <si>
    <t>ст.3</t>
  </si>
  <si>
    <t>ТУ</t>
  </si>
  <si>
    <t>160х50х4</t>
  </si>
  <si>
    <t>1850х6000</t>
  </si>
  <si>
    <t>14Б1</t>
  </si>
  <si>
    <t>16Б1</t>
  </si>
  <si>
    <t>&gt;5 тн</t>
  </si>
  <si>
    <t>&lt; 0,5 тн</t>
  </si>
  <si>
    <t>18Б1</t>
  </si>
  <si>
    <t>20Б1</t>
  </si>
  <si>
    <t>1500*3000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</si>
</sst>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0;[Red]0.00"/>
    <numFmt numFmtId="175" formatCode="0.000;[Red]0.000"/>
    <numFmt numFmtId="176" formatCode="0.000"/>
    <numFmt numFmtId="177" formatCode="#,##0.00&quot;р.&quot;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"/>
  </numFmts>
  <fonts count="7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color indexed="21"/>
      <name val="Arial Cyr"/>
      <family val="0"/>
    </font>
    <font>
      <b/>
      <sz val="10"/>
      <color indexed="10"/>
      <name val="Arial Cyr"/>
      <family val="0"/>
    </font>
    <font>
      <b/>
      <sz val="10"/>
      <color indexed="60"/>
      <name val="Arial Cyr"/>
      <family val="0"/>
    </font>
    <font>
      <b/>
      <sz val="10"/>
      <color indexed="36"/>
      <name val="Arial Cyr"/>
      <family val="0"/>
    </font>
    <font>
      <b/>
      <sz val="10"/>
      <color indexed="30"/>
      <name val="Arial Cyr"/>
      <family val="0"/>
    </font>
    <font>
      <b/>
      <sz val="10"/>
      <color indexed="12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b/>
      <sz val="9"/>
      <color indexed="21"/>
      <name val="Arial Cyr"/>
      <family val="0"/>
    </font>
    <font>
      <b/>
      <sz val="12"/>
      <color indexed="21"/>
      <name val="Arial Cyr"/>
      <family val="2"/>
    </font>
    <font>
      <b/>
      <sz val="12"/>
      <color indexed="10"/>
      <name val="Arial Cyr"/>
      <family val="0"/>
    </font>
    <font>
      <b/>
      <sz val="9"/>
      <color indexed="62"/>
      <name val="Arial Cyr"/>
      <family val="0"/>
    </font>
    <font>
      <b/>
      <sz val="9"/>
      <color indexed="10"/>
      <name val="Arial Cyr"/>
      <family val="2"/>
    </font>
    <font>
      <b/>
      <sz val="9"/>
      <color indexed="36"/>
      <name val="Arial Cyr"/>
      <family val="0"/>
    </font>
    <font>
      <b/>
      <sz val="9"/>
      <color indexed="8"/>
      <name val="Arial Cyr"/>
      <family val="0"/>
    </font>
    <font>
      <b/>
      <sz val="16"/>
      <name val="Times New Roman"/>
      <family val="1"/>
    </font>
    <font>
      <b/>
      <sz val="9"/>
      <color indexed="60"/>
      <name val="Arial Cyr"/>
      <family val="0"/>
    </font>
    <font>
      <b/>
      <sz val="9"/>
      <color indexed="14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0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1706F4"/>
      <name val="Arial Cyr"/>
      <family val="0"/>
    </font>
    <font>
      <b/>
      <sz val="10"/>
      <color theme="1"/>
      <name val="Arial Cyr"/>
      <family val="0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50000005960464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2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10" xfId="0" applyFont="1" applyBorder="1" applyAlignment="1">
      <alignment horizontal="right" shrinkToFit="1"/>
    </xf>
    <xf numFmtId="0" fontId="14" fillId="3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67" fillId="33" borderId="10" xfId="0" applyFont="1" applyFill="1" applyBorder="1" applyAlignment="1">
      <alignment/>
    </xf>
    <xf numFmtId="174" fontId="1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16" fillId="0" borderId="15" xfId="0" applyFont="1" applyBorder="1" applyAlignment="1">
      <alignment horizontal="left"/>
    </xf>
    <xf numFmtId="14" fontId="8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24" fillId="0" borderId="0" xfId="0" applyFont="1" applyAlignment="1">
      <alignment horizontal="center" shrinkToFit="1"/>
    </xf>
    <xf numFmtId="0" fontId="10" fillId="33" borderId="10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2" fontId="16" fillId="0" borderId="12" xfId="0" applyNumberFormat="1" applyFont="1" applyBorder="1" applyAlignment="1">
      <alignment horizontal="right"/>
    </xf>
    <xf numFmtId="2" fontId="16" fillId="0" borderId="11" xfId="0" applyNumberFormat="1" applyFont="1" applyBorder="1" applyAlignment="1">
      <alignment horizontal="right"/>
    </xf>
    <xf numFmtId="185" fontId="16" fillId="0" borderId="12" xfId="0" applyNumberFormat="1" applyFont="1" applyBorder="1" applyAlignment="1">
      <alignment horizontal="center"/>
    </xf>
    <xf numFmtId="185" fontId="16" fillId="0" borderId="11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22" fillId="0" borderId="15" xfId="0" applyFont="1" applyBorder="1" applyAlignment="1">
      <alignment/>
    </xf>
    <xf numFmtId="0" fontId="16" fillId="33" borderId="17" xfId="0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right"/>
    </xf>
    <xf numFmtId="2" fontId="16" fillId="0" borderId="12" xfId="0" applyNumberFormat="1" applyFont="1" applyBorder="1" applyAlignment="1">
      <alignment horizontal="left"/>
    </xf>
    <xf numFmtId="2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right"/>
    </xf>
    <xf numFmtId="1" fontId="16" fillId="0" borderId="12" xfId="0" applyNumberFormat="1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/>
    </xf>
    <xf numFmtId="0" fontId="24" fillId="0" borderId="0" xfId="0" applyFont="1" applyAlignment="1">
      <alignment/>
    </xf>
    <xf numFmtId="0" fontId="16" fillId="0" borderId="10" xfId="0" applyFont="1" applyBorder="1" applyAlignment="1">
      <alignment horizontal="right"/>
    </xf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1" fontId="16" fillId="0" borderId="12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2" fontId="26" fillId="0" borderId="12" xfId="0" applyNumberFormat="1" applyFont="1" applyBorder="1" applyAlignment="1">
      <alignment horizontal="left"/>
    </xf>
    <xf numFmtId="185" fontId="26" fillId="0" borderId="12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33" borderId="12" xfId="0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74" fontId="0" fillId="0" borderId="0" xfId="0" applyNumberFormat="1" applyFont="1" applyAlignment="1">
      <alignment/>
    </xf>
    <xf numFmtId="185" fontId="16" fillId="0" borderId="13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0" xfId="0" applyFont="1" applyBorder="1" applyAlignment="1">
      <alignment/>
    </xf>
    <xf numFmtId="4" fontId="30" fillId="33" borderId="23" xfId="53" applyNumberFormat="1" applyFont="1" applyFill="1" applyBorder="1" applyAlignment="1">
      <alignment horizontal="right" vertical="top"/>
      <protection/>
    </xf>
    <xf numFmtId="2" fontId="30" fillId="33" borderId="23" xfId="53" applyNumberFormat="1" applyFont="1" applyFill="1" applyBorder="1" applyAlignment="1">
      <alignment horizontal="right" vertical="top"/>
      <protection/>
    </xf>
    <xf numFmtId="0" fontId="16" fillId="33" borderId="10" xfId="0" applyFont="1" applyFill="1" applyBorder="1" applyAlignment="1">
      <alignment horizontal="right"/>
    </xf>
    <xf numFmtId="0" fontId="68" fillId="34" borderId="15" xfId="0" applyFont="1" applyFill="1" applyBorder="1" applyAlignment="1">
      <alignment horizontal="center"/>
    </xf>
    <xf numFmtId="2" fontId="68" fillId="34" borderId="12" xfId="0" applyNumberFormat="1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 shrinkToFit="1"/>
    </xf>
    <xf numFmtId="0" fontId="69" fillId="35" borderId="15" xfId="0" applyFont="1" applyFill="1" applyBorder="1" applyAlignment="1">
      <alignment horizontal="center" shrinkToFit="1"/>
    </xf>
    <xf numFmtId="0" fontId="69" fillId="35" borderId="20" xfId="0" applyFont="1" applyFill="1" applyBorder="1" applyAlignment="1">
      <alignment horizontal="center" shrinkToFit="1"/>
    </xf>
    <xf numFmtId="0" fontId="69" fillId="35" borderId="14" xfId="0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70" fillId="35" borderId="20" xfId="0" applyFont="1" applyFill="1" applyBorder="1" applyAlignment="1">
      <alignment horizontal="center" shrinkToFit="1"/>
    </xf>
    <xf numFmtId="0" fontId="1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1" fillId="0" borderId="0" xfId="0" applyFont="1" applyAlignment="1">
      <alignment horizontal="center" shrinkToFit="1"/>
    </xf>
    <xf numFmtId="0" fontId="70" fillId="35" borderId="14" xfId="0" applyFont="1" applyFill="1" applyBorder="1" applyAlignment="1">
      <alignment horizont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 мет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47625</xdr:rowOff>
    </xdr:from>
    <xdr:to>
      <xdr:col>3</xdr:col>
      <xdr:colOff>542925</xdr:colOff>
      <xdr:row>5</xdr:row>
      <xdr:rowOff>104775</xdr:rowOff>
    </xdr:to>
    <xdr:sp>
      <xdr:nvSpPr>
        <xdr:cNvPr id="1" name="Picture 1" descr="Log_ZSK"/>
        <xdr:cNvSpPr>
          <a:spLocks noChangeAspect="1"/>
        </xdr:cNvSpPr>
      </xdr:nvSpPr>
      <xdr:spPr>
        <a:xfrm>
          <a:off x="133350" y="304800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3</xdr:col>
      <xdr:colOff>200025</xdr:colOff>
      <xdr:row>4</xdr:row>
      <xdr:rowOff>238125</xdr:rowOff>
    </xdr:to>
    <xdr:sp>
      <xdr:nvSpPr>
        <xdr:cNvPr id="1" name="Picture 1" descr="Log_ZSK"/>
        <xdr:cNvSpPr>
          <a:spLocks noChangeAspect="1"/>
        </xdr:cNvSpPr>
      </xdr:nvSpPr>
      <xdr:spPr>
        <a:xfrm>
          <a:off x="133350" y="361950"/>
          <a:ext cx="30384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tabSelected="1" zoomScaleSheetLayoutView="85" zoomScalePageLayoutView="0" workbookViewId="0" topLeftCell="A1">
      <selection activeCell="A159" sqref="A159:H159"/>
    </sheetView>
  </sheetViews>
  <sheetFormatPr defaultColWidth="9.00390625" defaultRowHeight="12.75"/>
  <cols>
    <col min="1" max="1" width="10.75390625" style="0" customWidth="1"/>
    <col min="2" max="2" width="10.375" style="0" customWidth="1"/>
    <col min="3" max="3" width="11.125" style="0" customWidth="1"/>
    <col min="4" max="4" width="11.00390625" style="0" customWidth="1"/>
    <col min="5" max="5" width="9.375" style="0" customWidth="1"/>
    <col min="6" max="6" width="11.875" style="0" customWidth="1"/>
    <col min="7" max="7" width="10.25390625" style="0" customWidth="1"/>
    <col min="8" max="8" width="10.625" style="0" customWidth="1"/>
    <col min="9" max="9" width="9.25390625" style="0" customWidth="1"/>
  </cols>
  <sheetData>
    <row r="1" spans="1:9" ht="20.25">
      <c r="A1" s="203" t="s">
        <v>136</v>
      </c>
      <c r="B1" s="203"/>
      <c r="C1" s="203"/>
      <c r="D1" s="203"/>
      <c r="E1" s="203"/>
      <c r="F1" s="203"/>
      <c r="G1" s="203"/>
      <c r="H1" s="203"/>
      <c r="I1" s="203"/>
    </row>
    <row r="3" ht="12.75">
      <c r="F3" t="s">
        <v>140</v>
      </c>
    </row>
    <row r="4" ht="12.75">
      <c r="F4" t="s">
        <v>141</v>
      </c>
    </row>
    <row r="5" ht="12.75">
      <c r="F5" t="s">
        <v>142</v>
      </c>
    </row>
    <row r="6" spans="1:9" ht="12.75">
      <c r="A6" s="11"/>
      <c r="B6" s="11"/>
      <c r="C6" s="11"/>
      <c r="D6" s="11"/>
      <c r="E6" s="11"/>
      <c r="F6" s="11"/>
      <c r="G6" s="11"/>
      <c r="H6" s="11"/>
      <c r="I6" s="11"/>
    </row>
    <row r="7" spans="1:9" ht="15.75">
      <c r="A7" s="202" t="s">
        <v>143</v>
      </c>
      <c r="B7" s="202"/>
      <c r="C7" s="202"/>
      <c r="D7" s="202"/>
      <c r="E7" s="202"/>
      <c r="F7" s="202"/>
      <c r="G7" s="202"/>
      <c r="H7" s="202"/>
      <c r="I7" s="202"/>
    </row>
    <row r="8" spans="1:9" ht="6" customHeight="1">
      <c r="A8" s="2"/>
      <c r="B8" s="14"/>
      <c r="C8" s="9"/>
      <c r="D8" s="1"/>
      <c r="E8" s="10"/>
      <c r="F8" s="9"/>
      <c r="G8" s="2"/>
      <c r="H8" s="10"/>
      <c r="I8" s="10"/>
    </row>
    <row r="9" spans="1:9" ht="12.75">
      <c r="A9" s="3">
        <v>45397</v>
      </c>
      <c r="B9" s="15"/>
      <c r="C9" s="15"/>
      <c r="D9" s="15"/>
      <c r="E9" s="2"/>
      <c r="F9" s="2" t="s">
        <v>80</v>
      </c>
      <c r="G9" s="2"/>
      <c r="H9" s="3"/>
      <c r="I9" s="11"/>
    </row>
    <row r="10" spans="1:9" ht="15.75">
      <c r="A10" s="198" t="s">
        <v>83</v>
      </c>
      <c r="B10" s="198"/>
      <c r="C10" s="198"/>
      <c r="D10" s="198"/>
      <c r="E10" s="198"/>
      <c r="F10" s="198"/>
      <c r="G10" s="198"/>
      <c r="H10" s="198"/>
      <c r="I10" s="199"/>
    </row>
    <row r="11" spans="1:9" ht="12.75">
      <c r="A11" s="73" t="s">
        <v>86</v>
      </c>
      <c r="B11" s="73" t="s">
        <v>87</v>
      </c>
      <c r="C11" s="73" t="s">
        <v>88</v>
      </c>
      <c r="D11" s="73" t="s">
        <v>89</v>
      </c>
      <c r="E11" s="73" t="s">
        <v>90</v>
      </c>
      <c r="F11" s="73" t="s">
        <v>91</v>
      </c>
      <c r="G11" s="73" t="s">
        <v>92</v>
      </c>
      <c r="H11" s="73" t="s">
        <v>93</v>
      </c>
      <c r="I11" s="74" t="s">
        <v>1</v>
      </c>
    </row>
    <row r="12" spans="1:9" ht="12.75">
      <c r="A12" s="8"/>
      <c r="B12" s="8">
        <v>15</v>
      </c>
      <c r="C12" s="7">
        <v>2.8</v>
      </c>
      <c r="D12" s="8">
        <v>6000</v>
      </c>
      <c r="E12" s="32">
        <v>1.28</v>
      </c>
      <c r="F12" s="29">
        <f>I12*1.07</f>
        <v>102.99392</v>
      </c>
      <c r="G12" s="29">
        <f>I12*1.05</f>
        <v>101.06880000000001</v>
      </c>
      <c r="H12" s="29">
        <f>I12*1.02</f>
        <v>98.18112</v>
      </c>
      <c r="I12" s="42">
        <f>'За тонну'!H45*'За тонну'!I45/1000</f>
        <v>96.256</v>
      </c>
    </row>
    <row r="13" spans="1:9" ht="12.75">
      <c r="A13" s="8"/>
      <c r="B13" s="8">
        <v>20</v>
      </c>
      <c r="C13" s="7">
        <v>2.8</v>
      </c>
      <c r="D13" s="8">
        <v>6000</v>
      </c>
      <c r="E13" s="32">
        <v>1.66</v>
      </c>
      <c r="F13" s="29">
        <f aca="true" t="shared" si="0" ref="F13:F30">I13*1.07</f>
        <v>131.34999000000002</v>
      </c>
      <c r="G13" s="29">
        <f aca="true" t="shared" si="1" ref="G13:G30">I13*1.05</f>
        <v>128.89485000000002</v>
      </c>
      <c r="H13" s="29">
        <f aca="true" t="shared" si="2" ref="H13:H30">I13*1.02</f>
        <v>125.21214</v>
      </c>
      <c r="I13" s="42">
        <f>'За тонну'!H46*'За тонну'!I46/1000</f>
        <v>122.757</v>
      </c>
    </row>
    <row r="14" spans="1:9" ht="12.75">
      <c r="A14" s="8"/>
      <c r="B14" s="16">
        <v>25</v>
      </c>
      <c r="C14" s="17">
        <v>2.8</v>
      </c>
      <c r="D14" s="16">
        <v>10500</v>
      </c>
      <c r="E14" s="33">
        <v>2.12</v>
      </c>
      <c r="F14" s="29">
        <f t="shared" si="0"/>
        <v>164.68584</v>
      </c>
      <c r="G14" s="29">
        <f t="shared" si="1"/>
        <v>161.60760000000002</v>
      </c>
      <c r="H14" s="29">
        <f t="shared" si="2"/>
        <v>156.99024</v>
      </c>
      <c r="I14" s="42">
        <f>'За тонну'!H47*'За тонну'!I47/1000</f>
        <v>153.912</v>
      </c>
    </row>
    <row r="15" spans="1:9" ht="12.75">
      <c r="A15" s="8"/>
      <c r="B15" s="16">
        <v>25</v>
      </c>
      <c r="C15" s="17">
        <v>3.2</v>
      </c>
      <c r="D15" s="16">
        <v>10500</v>
      </c>
      <c r="E15" s="33">
        <v>2.39</v>
      </c>
      <c r="F15" s="29">
        <f t="shared" si="0"/>
        <v>180.28965000000002</v>
      </c>
      <c r="G15" s="29">
        <f t="shared" si="1"/>
        <v>176.91975000000002</v>
      </c>
      <c r="H15" s="29">
        <f t="shared" si="2"/>
        <v>171.8649</v>
      </c>
      <c r="I15" s="42">
        <f>'За тонну'!H48*'За тонну'!I48/1000</f>
        <v>168.495</v>
      </c>
    </row>
    <row r="16" spans="1:9" ht="12.75">
      <c r="A16" s="8"/>
      <c r="B16" s="6">
        <v>32</v>
      </c>
      <c r="C16" s="18">
        <v>2.8</v>
      </c>
      <c r="D16" s="6">
        <v>10500</v>
      </c>
      <c r="E16" s="34">
        <v>2.73</v>
      </c>
      <c r="F16" s="29">
        <f t="shared" si="0"/>
        <v>210.31920000000002</v>
      </c>
      <c r="G16" s="29">
        <f t="shared" si="1"/>
        <v>206.388</v>
      </c>
      <c r="H16" s="29">
        <f t="shared" si="2"/>
        <v>200.4912</v>
      </c>
      <c r="I16" s="42">
        <f>'За тонну'!H49*'За тонну'!I49/1000</f>
        <v>196.56</v>
      </c>
    </row>
    <row r="17" spans="1:9" ht="12.75">
      <c r="A17" s="8"/>
      <c r="B17" s="6">
        <v>32</v>
      </c>
      <c r="C17" s="18">
        <v>3.2</v>
      </c>
      <c r="D17" s="6">
        <v>10500</v>
      </c>
      <c r="E17" s="34">
        <v>3.09</v>
      </c>
      <c r="F17" s="29">
        <f t="shared" si="0"/>
        <v>231.44100000000003</v>
      </c>
      <c r="G17" s="29">
        <f t="shared" si="1"/>
        <v>227.115</v>
      </c>
      <c r="H17" s="29">
        <f t="shared" si="2"/>
        <v>220.626</v>
      </c>
      <c r="I17" s="42">
        <f>'За тонну'!H50*'За тонну'!I50/1000</f>
        <v>216.3</v>
      </c>
    </row>
    <row r="18" spans="1:9" ht="12.75" customHeight="1">
      <c r="A18" s="8"/>
      <c r="B18" s="8">
        <v>40</v>
      </c>
      <c r="C18" s="7">
        <v>3</v>
      </c>
      <c r="D18" s="8">
        <v>6000</v>
      </c>
      <c r="E18" s="32">
        <v>3.33</v>
      </c>
      <c r="F18" s="29">
        <v>258.32</v>
      </c>
      <c r="G18" s="29">
        <v>253.5</v>
      </c>
      <c r="H18" s="29">
        <v>246.25</v>
      </c>
      <c r="I18" s="42">
        <v>241.43</v>
      </c>
    </row>
    <row r="19" spans="1:9" ht="12.75" customHeight="1">
      <c r="A19" s="8"/>
      <c r="B19" s="8">
        <v>40</v>
      </c>
      <c r="C19" s="7">
        <v>3.5</v>
      </c>
      <c r="D19" s="8">
        <v>10500</v>
      </c>
      <c r="E19" s="32">
        <v>3.84</v>
      </c>
      <c r="F19" s="29">
        <f t="shared" si="0"/>
        <v>308.16</v>
      </c>
      <c r="G19" s="29">
        <f t="shared" si="1"/>
        <v>302.40000000000003</v>
      </c>
      <c r="H19" s="29">
        <f t="shared" si="2"/>
        <v>293.76</v>
      </c>
      <c r="I19" s="42">
        <f>'За тонну'!H52*'За тонну'!I52/1000</f>
        <v>288</v>
      </c>
    </row>
    <row r="20" spans="1:9" ht="12.75" customHeight="1">
      <c r="A20" s="8"/>
      <c r="B20" s="8">
        <v>57</v>
      </c>
      <c r="C20" s="7">
        <v>3</v>
      </c>
      <c r="D20" s="8">
        <v>10500</v>
      </c>
      <c r="E20" s="32">
        <v>4</v>
      </c>
      <c r="F20" s="29">
        <f t="shared" si="0"/>
        <v>290.184</v>
      </c>
      <c r="G20" s="29">
        <f t="shared" si="1"/>
        <v>284.76</v>
      </c>
      <c r="H20" s="29">
        <f t="shared" si="2"/>
        <v>276.62399999999997</v>
      </c>
      <c r="I20" s="42">
        <f>'За тонну'!H53*'За тонну'!I53/1000</f>
        <v>271.2</v>
      </c>
    </row>
    <row r="21" spans="1:9" ht="12.75" customHeight="1">
      <c r="A21" s="8"/>
      <c r="B21" s="8">
        <v>57</v>
      </c>
      <c r="C21" s="7">
        <v>3.5</v>
      </c>
      <c r="D21" s="8">
        <v>10500</v>
      </c>
      <c r="E21" s="32">
        <v>4.62</v>
      </c>
      <c r="F21" s="29">
        <f t="shared" si="0"/>
        <v>331.2078</v>
      </c>
      <c r="G21" s="29">
        <f t="shared" si="1"/>
        <v>325.01700000000005</v>
      </c>
      <c r="H21" s="29">
        <f t="shared" si="2"/>
        <v>315.73080000000004</v>
      </c>
      <c r="I21" s="42">
        <f>'За тонну'!H54*'За тонну'!I54/1000</f>
        <v>309.54</v>
      </c>
    </row>
    <row r="22" spans="1:9" ht="12.75">
      <c r="A22" s="8"/>
      <c r="B22" s="8">
        <v>76</v>
      </c>
      <c r="C22" s="7">
        <v>3</v>
      </c>
      <c r="D22" s="8">
        <v>10500</v>
      </c>
      <c r="E22" s="32">
        <v>5.4</v>
      </c>
      <c r="F22" s="29">
        <f t="shared" si="0"/>
        <v>401.571</v>
      </c>
      <c r="G22" s="29">
        <f t="shared" si="1"/>
        <v>394.06500000000005</v>
      </c>
      <c r="H22" s="29">
        <f t="shared" si="2"/>
        <v>382.80600000000004</v>
      </c>
      <c r="I22" s="42">
        <f>'За тонну'!H55*'За тонну'!I55/1000</f>
        <v>375.3</v>
      </c>
    </row>
    <row r="23" spans="1:9" ht="12.75">
      <c r="A23" s="8"/>
      <c r="B23" s="19">
        <v>76</v>
      </c>
      <c r="C23" s="20">
        <v>3.5</v>
      </c>
      <c r="D23" s="19">
        <v>10500</v>
      </c>
      <c r="E23" s="32">
        <v>6.26</v>
      </c>
      <c r="F23" s="29">
        <f t="shared" si="0"/>
        <v>475.5722</v>
      </c>
      <c r="G23" s="29">
        <f t="shared" si="1"/>
        <v>466.683</v>
      </c>
      <c r="H23" s="29">
        <f t="shared" si="2"/>
        <v>453.3492</v>
      </c>
      <c r="I23" s="42">
        <v>444.46</v>
      </c>
    </row>
    <row r="24" spans="1:9" ht="12.75">
      <c r="A24" s="8"/>
      <c r="B24" s="8">
        <v>89</v>
      </c>
      <c r="C24" s="7">
        <v>3</v>
      </c>
      <c r="D24" s="8">
        <v>10500</v>
      </c>
      <c r="E24" s="32">
        <v>6.36</v>
      </c>
      <c r="F24" s="29">
        <f t="shared" si="0"/>
        <v>489.97440000000006</v>
      </c>
      <c r="G24" s="29">
        <f t="shared" si="1"/>
        <v>480.81600000000003</v>
      </c>
      <c r="H24" s="29">
        <f t="shared" si="2"/>
        <v>467.07840000000004</v>
      </c>
      <c r="I24" s="42">
        <f>'За тонну'!H57*'За тонну'!I57/1000</f>
        <v>457.92</v>
      </c>
    </row>
    <row r="25" spans="1:9" ht="12.75">
      <c r="A25" s="8"/>
      <c r="B25" s="8">
        <v>89</v>
      </c>
      <c r="C25" s="7">
        <v>3.5</v>
      </c>
      <c r="D25" s="8">
        <v>12000</v>
      </c>
      <c r="E25" s="32">
        <v>7.38</v>
      </c>
      <c r="F25" s="29">
        <v>552.76</v>
      </c>
      <c r="G25" s="29">
        <v>542.43</v>
      </c>
      <c r="H25" s="29">
        <v>526.93</v>
      </c>
      <c r="I25" s="42">
        <v>516.5</v>
      </c>
    </row>
    <row r="26" spans="1:9" ht="12.75">
      <c r="A26" s="8"/>
      <c r="B26" s="8">
        <v>108</v>
      </c>
      <c r="C26" s="7">
        <v>3</v>
      </c>
      <c r="D26" s="8">
        <v>10500</v>
      </c>
      <c r="E26" s="32">
        <v>7.77</v>
      </c>
      <c r="F26" s="29">
        <v>601.93</v>
      </c>
      <c r="G26" s="29">
        <v>590.68</v>
      </c>
      <c r="H26" s="29">
        <v>573.8</v>
      </c>
      <c r="I26" s="42">
        <v>562.55</v>
      </c>
    </row>
    <row r="27" spans="1:9" ht="12.75">
      <c r="A27" s="13"/>
      <c r="B27" s="8">
        <v>133</v>
      </c>
      <c r="C27" s="7">
        <v>4</v>
      </c>
      <c r="D27" s="8">
        <v>12000</v>
      </c>
      <c r="E27" s="32">
        <v>12.73</v>
      </c>
      <c r="F27" s="29">
        <f t="shared" si="0"/>
        <v>904.4410400000002</v>
      </c>
      <c r="G27" s="29">
        <f t="shared" si="1"/>
        <v>887.5356</v>
      </c>
      <c r="H27" s="29">
        <f t="shared" si="2"/>
        <v>862.17744</v>
      </c>
      <c r="I27" s="42">
        <f>'За тонну'!H61*'За тонну'!I61/1000</f>
        <v>845.272</v>
      </c>
    </row>
    <row r="28" spans="1:9" ht="12.75">
      <c r="A28" s="186"/>
      <c r="B28" s="8">
        <v>159</v>
      </c>
      <c r="C28" s="7">
        <v>4</v>
      </c>
      <c r="D28" s="8">
        <v>12000</v>
      </c>
      <c r="E28" s="32">
        <v>15.3</v>
      </c>
      <c r="F28" s="29">
        <f t="shared" si="0"/>
        <v>1193.4459</v>
      </c>
      <c r="G28" s="29">
        <f t="shared" si="1"/>
        <v>1171.1385</v>
      </c>
      <c r="H28" s="29">
        <f t="shared" si="2"/>
        <v>1137.6773999999998</v>
      </c>
      <c r="I28" s="42">
        <f>'За тонну'!H62*'За тонну'!I62/1000</f>
        <v>1115.37</v>
      </c>
    </row>
    <row r="29" spans="1:9" ht="12.75">
      <c r="A29" s="142"/>
      <c r="B29" s="8">
        <v>219</v>
      </c>
      <c r="C29" s="18">
        <v>4</v>
      </c>
      <c r="D29" s="6">
        <v>12000</v>
      </c>
      <c r="E29" s="34">
        <v>21.21</v>
      </c>
      <c r="F29" s="29">
        <f t="shared" si="0"/>
        <v>1736.1445500000002</v>
      </c>
      <c r="G29" s="29">
        <f t="shared" si="1"/>
        <v>1703.69325</v>
      </c>
      <c r="H29" s="29">
        <f t="shared" si="2"/>
        <v>1655.0163</v>
      </c>
      <c r="I29" s="42">
        <f>'За тонну'!H63*'За тонну'!I63/1000</f>
        <v>1622.565</v>
      </c>
    </row>
    <row r="30" spans="1:9" ht="12.75">
      <c r="A30" s="186"/>
      <c r="B30" s="31">
        <v>820</v>
      </c>
      <c r="C30" s="18">
        <v>9</v>
      </c>
      <c r="D30" s="6">
        <v>11700</v>
      </c>
      <c r="E30" s="34">
        <v>180.3</v>
      </c>
      <c r="F30" s="29">
        <f t="shared" si="0"/>
        <v>17362.890000000003</v>
      </c>
      <c r="G30" s="29">
        <f t="shared" si="1"/>
        <v>17038.350000000002</v>
      </c>
      <c r="H30" s="29">
        <f t="shared" si="2"/>
        <v>16551.54</v>
      </c>
      <c r="I30" s="42">
        <f>'За тонну'!H64*'За тонну'!I64/1000</f>
        <v>16227.000000000002</v>
      </c>
    </row>
    <row r="31" spans="1:9" ht="15.75">
      <c r="A31" s="198" t="s">
        <v>57</v>
      </c>
      <c r="B31" s="198"/>
      <c r="C31" s="198"/>
      <c r="D31" s="198"/>
      <c r="E31" s="198"/>
      <c r="F31" s="198"/>
      <c r="G31" s="198"/>
      <c r="H31" s="198"/>
      <c r="I31" s="199"/>
    </row>
    <row r="32" spans="1:9" ht="12.75">
      <c r="A32" s="73" t="s">
        <v>86</v>
      </c>
      <c r="B32" s="73" t="s">
        <v>87</v>
      </c>
      <c r="C32" s="73" t="s">
        <v>88</v>
      </c>
      <c r="D32" s="73" t="s">
        <v>89</v>
      </c>
      <c r="E32" s="73" t="s">
        <v>90</v>
      </c>
      <c r="F32" s="73" t="s">
        <v>91</v>
      </c>
      <c r="G32" s="73" t="s">
        <v>92</v>
      </c>
      <c r="H32" s="73" t="s">
        <v>93</v>
      </c>
      <c r="I32" s="74" t="s">
        <v>1</v>
      </c>
    </row>
    <row r="33" spans="1:9" ht="12.75">
      <c r="A33" s="21" t="s">
        <v>26</v>
      </c>
      <c r="B33" s="21" t="s">
        <v>10</v>
      </c>
      <c r="C33" s="22">
        <v>1.2</v>
      </c>
      <c r="D33" s="21">
        <v>6000</v>
      </c>
      <c r="E33" s="35">
        <v>0.312</v>
      </c>
      <c r="F33" s="29">
        <f>I33*1.07</f>
        <v>41.06232</v>
      </c>
      <c r="G33" s="29">
        <f>I33*1.05</f>
        <v>40.2948</v>
      </c>
      <c r="H33" s="29">
        <f>I33*1.02</f>
        <v>39.143519999999995</v>
      </c>
      <c r="I33" s="43">
        <f>'За тонну'!H67*'За тонну'!I67/1000</f>
        <v>38.376</v>
      </c>
    </row>
    <row r="34" spans="1:9" ht="12.75">
      <c r="A34" s="21"/>
      <c r="B34" s="21" t="s">
        <v>37</v>
      </c>
      <c r="C34" s="22">
        <v>1.2</v>
      </c>
      <c r="D34" s="21">
        <v>6050</v>
      </c>
      <c r="E34" s="35">
        <v>0.501</v>
      </c>
      <c r="F34" s="29">
        <v>52.16</v>
      </c>
      <c r="G34" s="29">
        <v>51.18</v>
      </c>
      <c r="H34" s="29">
        <v>49.72</v>
      </c>
      <c r="I34" s="43">
        <v>48.75</v>
      </c>
    </row>
    <row r="35" spans="1:9" ht="12.75">
      <c r="A35" s="21"/>
      <c r="B35" s="21" t="s">
        <v>37</v>
      </c>
      <c r="C35" s="22">
        <v>1.5</v>
      </c>
      <c r="D35" s="21">
        <v>6000</v>
      </c>
      <c r="E35" s="35">
        <v>0.606</v>
      </c>
      <c r="F35" s="29">
        <v>59.2</v>
      </c>
      <c r="G35" s="29">
        <v>58.09</v>
      </c>
      <c r="H35" s="29">
        <v>56.43</v>
      </c>
      <c r="I35" s="43">
        <v>55.33</v>
      </c>
    </row>
    <row r="36" spans="1:9" ht="12.75">
      <c r="A36" s="21"/>
      <c r="B36" s="21" t="s">
        <v>53</v>
      </c>
      <c r="C36" s="22">
        <v>1.5</v>
      </c>
      <c r="D36" s="21">
        <v>6000</v>
      </c>
      <c r="E36" s="35">
        <v>0.605</v>
      </c>
      <c r="F36" s="29">
        <v>64.09</v>
      </c>
      <c r="G36" s="29">
        <v>62.89</v>
      </c>
      <c r="H36" s="29">
        <v>61.09</v>
      </c>
      <c r="I36" s="43">
        <v>59.9</v>
      </c>
    </row>
    <row r="37" spans="1:9" ht="12.75">
      <c r="A37" s="21"/>
      <c r="B37" s="21" t="s">
        <v>7</v>
      </c>
      <c r="C37" s="22">
        <v>1.2</v>
      </c>
      <c r="D37" s="21">
        <v>6000</v>
      </c>
      <c r="E37" s="35">
        <v>0.69</v>
      </c>
      <c r="F37" s="29">
        <f aca="true" t="shared" si="3" ref="F37:F74">I37*1.07</f>
        <v>68.66189999999999</v>
      </c>
      <c r="G37" s="29">
        <f aca="true" t="shared" si="4" ref="G34:G74">I37*1.05</f>
        <v>67.37849999999999</v>
      </c>
      <c r="H37" s="29">
        <f aca="true" t="shared" si="5" ref="H37:H74">I37*1.02</f>
        <v>65.45339999999999</v>
      </c>
      <c r="I37" s="43">
        <f>'За тонну'!H71*'За тонну'!I71/1000</f>
        <v>64.16999999999999</v>
      </c>
    </row>
    <row r="38" spans="1:9" ht="12.75">
      <c r="A38" s="21"/>
      <c r="B38" s="21" t="s">
        <v>7</v>
      </c>
      <c r="C38" s="22">
        <v>1.5</v>
      </c>
      <c r="D38" s="21">
        <v>6000</v>
      </c>
      <c r="E38" s="35">
        <v>0.842</v>
      </c>
      <c r="F38" s="29">
        <v>77.48</v>
      </c>
      <c r="G38" s="29">
        <v>76.03</v>
      </c>
      <c r="H38" s="29">
        <v>73.86</v>
      </c>
      <c r="I38" s="43">
        <v>72.41</v>
      </c>
    </row>
    <row r="39" spans="1:9" ht="12.75">
      <c r="A39" s="21"/>
      <c r="B39" s="21" t="s">
        <v>7</v>
      </c>
      <c r="C39" s="22">
        <v>2</v>
      </c>
      <c r="D39" s="21">
        <v>6000</v>
      </c>
      <c r="E39" s="35">
        <v>1.08</v>
      </c>
      <c r="F39" s="29">
        <f t="shared" si="3"/>
        <v>91.214825</v>
      </c>
      <c r="G39" s="29">
        <f t="shared" si="4"/>
        <v>89.50987500000001</v>
      </c>
      <c r="H39" s="29">
        <f t="shared" si="5"/>
        <v>86.95245</v>
      </c>
      <c r="I39" s="43">
        <f>'За тонну'!H73*'За тонну'!I73/1000</f>
        <v>85.2475</v>
      </c>
    </row>
    <row r="40" spans="1:9" ht="12.75">
      <c r="A40" s="78"/>
      <c r="B40" s="8" t="s">
        <v>76</v>
      </c>
      <c r="C40" s="7">
        <v>1.5</v>
      </c>
      <c r="D40" s="8">
        <v>6000</v>
      </c>
      <c r="E40" s="32">
        <v>1.07</v>
      </c>
      <c r="F40" s="29">
        <f t="shared" si="3"/>
        <v>91.01955000000001</v>
      </c>
      <c r="G40" s="29">
        <f t="shared" si="4"/>
        <v>89.31825</v>
      </c>
      <c r="H40" s="29">
        <f t="shared" si="5"/>
        <v>86.7663</v>
      </c>
      <c r="I40" s="43">
        <f>'За тонну'!H74*'За тонну'!I74/1000</f>
        <v>85.065</v>
      </c>
    </row>
    <row r="41" spans="1:9" ht="12.75">
      <c r="A41" s="8"/>
      <c r="B41" s="8" t="s">
        <v>23</v>
      </c>
      <c r="C41" s="7">
        <v>2</v>
      </c>
      <c r="D41" s="8">
        <v>6000</v>
      </c>
      <c r="E41" s="32">
        <v>1.39</v>
      </c>
      <c r="F41" s="29">
        <f t="shared" si="3"/>
        <v>109.46528</v>
      </c>
      <c r="G41" s="29">
        <f t="shared" si="4"/>
        <v>107.4192</v>
      </c>
      <c r="H41" s="29">
        <f t="shared" si="5"/>
        <v>104.35008</v>
      </c>
      <c r="I41" s="43">
        <f>'За тонну'!H75*'За тонну'!I75/1000</f>
        <v>102.304</v>
      </c>
    </row>
    <row r="42" spans="1:9" ht="12.75">
      <c r="A42" s="8"/>
      <c r="B42" s="8" t="s">
        <v>48</v>
      </c>
      <c r="C42" s="7">
        <v>1.5</v>
      </c>
      <c r="D42" s="8">
        <v>6000</v>
      </c>
      <c r="E42" s="32">
        <v>1.08</v>
      </c>
      <c r="F42" s="29">
        <f t="shared" si="3"/>
        <v>102.2706</v>
      </c>
      <c r="G42" s="29">
        <f t="shared" si="4"/>
        <v>100.35900000000001</v>
      </c>
      <c r="H42" s="29">
        <f t="shared" si="5"/>
        <v>97.4916</v>
      </c>
      <c r="I42" s="43">
        <f>'За тонну'!H76*'За тонну'!I76/1000</f>
        <v>95.58</v>
      </c>
    </row>
    <row r="43" spans="1:9" ht="12.75">
      <c r="A43" s="8"/>
      <c r="B43" s="8" t="s">
        <v>48</v>
      </c>
      <c r="C43" s="7">
        <v>2</v>
      </c>
      <c r="D43" s="8">
        <v>6000</v>
      </c>
      <c r="E43" s="32">
        <v>1.39</v>
      </c>
      <c r="F43" s="29">
        <f t="shared" si="3"/>
        <v>116.75304999999999</v>
      </c>
      <c r="G43" s="29">
        <f t="shared" si="4"/>
        <v>114.57074999999999</v>
      </c>
      <c r="H43" s="29">
        <f t="shared" si="5"/>
        <v>111.29729999999998</v>
      </c>
      <c r="I43" s="43">
        <f>'За тонну'!H77*'За тонну'!I77/1000</f>
        <v>109.11499999999998</v>
      </c>
    </row>
    <row r="44" spans="1:9" ht="12.75">
      <c r="A44" s="8"/>
      <c r="B44" s="8" t="s">
        <v>15</v>
      </c>
      <c r="C44" s="7">
        <v>1.5</v>
      </c>
      <c r="D44" s="8">
        <v>6000</v>
      </c>
      <c r="E44" s="32">
        <v>1.312</v>
      </c>
      <c r="F44" s="29">
        <f t="shared" si="3"/>
        <v>118.62448</v>
      </c>
      <c r="G44" s="29">
        <f t="shared" si="4"/>
        <v>116.4072</v>
      </c>
      <c r="H44" s="29">
        <f t="shared" si="5"/>
        <v>113.08128</v>
      </c>
      <c r="I44" s="43">
        <f>'За тонну'!H78*'За тонну'!I78/1000</f>
        <v>110.864</v>
      </c>
    </row>
    <row r="45" spans="1:9" ht="12.75">
      <c r="A45" s="73" t="s">
        <v>86</v>
      </c>
      <c r="B45" s="73" t="s">
        <v>87</v>
      </c>
      <c r="C45" s="73" t="s">
        <v>88</v>
      </c>
      <c r="D45" s="73" t="s">
        <v>89</v>
      </c>
      <c r="E45" s="73" t="s">
        <v>90</v>
      </c>
      <c r="F45" s="197" t="s">
        <v>158</v>
      </c>
      <c r="G45" s="197" t="s">
        <v>92</v>
      </c>
      <c r="H45" s="197" t="s">
        <v>93</v>
      </c>
      <c r="I45" s="196" t="s">
        <v>157</v>
      </c>
    </row>
    <row r="46" spans="1:9" ht="12.75">
      <c r="A46" s="8"/>
      <c r="B46" s="8" t="s">
        <v>15</v>
      </c>
      <c r="C46" s="7">
        <v>2</v>
      </c>
      <c r="D46" s="8">
        <v>6000</v>
      </c>
      <c r="E46" s="32">
        <v>1.7</v>
      </c>
      <c r="F46" s="29">
        <f t="shared" si="3"/>
        <v>138.9716</v>
      </c>
      <c r="G46" s="29">
        <f t="shared" si="4"/>
        <v>136.374</v>
      </c>
      <c r="H46" s="29">
        <f t="shared" si="5"/>
        <v>132.4776</v>
      </c>
      <c r="I46" s="43">
        <f>'За тонну'!H79*'За тонну'!I79/1000</f>
        <v>129.88</v>
      </c>
    </row>
    <row r="47" spans="1:9" ht="12.75">
      <c r="A47" s="8"/>
      <c r="B47" s="8" t="s">
        <v>9</v>
      </c>
      <c r="C47" s="7">
        <v>1.2</v>
      </c>
      <c r="D47" s="8">
        <v>6000</v>
      </c>
      <c r="E47" s="32">
        <v>1.07</v>
      </c>
      <c r="F47" s="29">
        <f t="shared" si="3"/>
        <v>105.33080000000001</v>
      </c>
      <c r="G47" s="29">
        <f t="shared" si="4"/>
        <v>103.36200000000001</v>
      </c>
      <c r="H47" s="29">
        <f t="shared" si="5"/>
        <v>100.4088</v>
      </c>
      <c r="I47" s="43">
        <f>'За тонну'!H80*'За тонну'!I80/1000</f>
        <v>98.44</v>
      </c>
    </row>
    <row r="48" spans="1:9" ht="12.75">
      <c r="A48" s="8"/>
      <c r="B48" s="8" t="s">
        <v>9</v>
      </c>
      <c r="C48" s="7">
        <v>1.5</v>
      </c>
      <c r="D48" s="8">
        <v>6000</v>
      </c>
      <c r="E48" s="32">
        <v>1.31</v>
      </c>
      <c r="F48" s="29">
        <f t="shared" si="3"/>
        <v>117.04195000000001</v>
      </c>
      <c r="G48" s="29">
        <f t="shared" si="4"/>
        <v>114.85425000000001</v>
      </c>
      <c r="H48" s="29">
        <f t="shared" si="5"/>
        <v>111.57270000000001</v>
      </c>
      <c r="I48" s="43">
        <f>'За тонну'!H81*'За тонну'!I81/1000</f>
        <v>109.385</v>
      </c>
    </row>
    <row r="49" spans="1:12" ht="12.75">
      <c r="A49" s="8"/>
      <c r="B49" s="8" t="s">
        <v>9</v>
      </c>
      <c r="C49" s="7">
        <v>2</v>
      </c>
      <c r="D49" s="8">
        <v>6000</v>
      </c>
      <c r="E49" s="32">
        <v>1.71</v>
      </c>
      <c r="F49" s="29">
        <f t="shared" si="3"/>
        <v>141.25284000000002</v>
      </c>
      <c r="G49" s="29">
        <f t="shared" si="4"/>
        <v>138.61260000000001</v>
      </c>
      <c r="H49" s="29">
        <f t="shared" si="5"/>
        <v>134.65224</v>
      </c>
      <c r="I49" s="43">
        <f>'За тонну'!H82*'За тонну'!I82/1000</f>
        <v>132.012</v>
      </c>
      <c r="L49" s="193"/>
    </row>
    <row r="50" spans="1:12" ht="12" customHeight="1">
      <c r="A50" s="40"/>
      <c r="B50" s="8" t="s">
        <v>29</v>
      </c>
      <c r="C50" s="7">
        <v>1.5</v>
      </c>
      <c r="D50" s="8">
        <v>6000</v>
      </c>
      <c r="E50" s="32">
        <v>1.43</v>
      </c>
      <c r="F50" s="29">
        <f t="shared" si="3"/>
        <v>137.709</v>
      </c>
      <c r="G50" s="29">
        <f t="shared" si="4"/>
        <v>135.135</v>
      </c>
      <c r="H50" s="29">
        <f t="shared" si="5"/>
        <v>131.274</v>
      </c>
      <c r="I50" s="43">
        <f>'За тонну'!H83*'За тонну'!I83/1000</f>
        <v>128.7</v>
      </c>
      <c r="L50" s="193"/>
    </row>
    <row r="51" spans="1:12" ht="12.75">
      <c r="A51" s="40"/>
      <c r="B51" s="8" t="s">
        <v>29</v>
      </c>
      <c r="C51" s="7">
        <v>2</v>
      </c>
      <c r="D51" s="8">
        <v>6000</v>
      </c>
      <c r="E51" s="32">
        <v>1.86</v>
      </c>
      <c r="F51" s="29">
        <f t="shared" si="3"/>
        <v>153.24540000000002</v>
      </c>
      <c r="G51" s="29">
        <f t="shared" si="4"/>
        <v>150.381</v>
      </c>
      <c r="H51" s="29">
        <f t="shared" si="5"/>
        <v>146.0844</v>
      </c>
      <c r="I51" s="43">
        <v>143.22</v>
      </c>
      <c r="L51" s="193"/>
    </row>
    <row r="52" spans="1:12" ht="12" customHeight="1">
      <c r="A52" s="8"/>
      <c r="B52" s="8" t="s">
        <v>46</v>
      </c>
      <c r="C52" s="7">
        <v>1.5</v>
      </c>
      <c r="D52" s="8">
        <v>6000</v>
      </c>
      <c r="E52" s="32">
        <v>1.78</v>
      </c>
      <c r="F52" s="29">
        <f t="shared" si="3"/>
        <v>163.79560000000004</v>
      </c>
      <c r="G52" s="29">
        <f t="shared" si="4"/>
        <v>160.734</v>
      </c>
      <c r="H52" s="29">
        <f t="shared" si="5"/>
        <v>156.1416</v>
      </c>
      <c r="I52" s="43">
        <v>153.08</v>
      </c>
      <c r="L52" s="193"/>
    </row>
    <row r="53" spans="1:12" ht="12" customHeight="1">
      <c r="A53" s="8"/>
      <c r="B53" s="8" t="s">
        <v>46</v>
      </c>
      <c r="C53" s="7">
        <v>2</v>
      </c>
      <c r="D53" s="8">
        <v>6000</v>
      </c>
      <c r="E53" s="32">
        <v>2.33</v>
      </c>
      <c r="F53" s="29">
        <f t="shared" si="3"/>
        <v>191.9687</v>
      </c>
      <c r="G53" s="29">
        <f t="shared" si="4"/>
        <v>188.3805</v>
      </c>
      <c r="H53" s="29">
        <f t="shared" si="5"/>
        <v>182.9982</v>
      </c>
      <c r="I53" s="43">
        <f>'За тонну'!H87*'За тонну'!I87/1000</f>
        <v>179.41</v>
      </c>
      <c r="L53" s="193"/>
    </row>
    <row r="54" spans="1:12" ht="12.75">
      <c r="A54" s="8"/>
      <c r="B54" s="8" t="s">
        <v>46</v>
      </c>
      <c r="C54" s="7">
        <v>3</v>
      </c>
      <c r="D54" s="8">
        <v>6000</v>
      </c>
      <c r="E54" s="32">
        <v>3.36</v>
      </c>
      <c r="F54" s="29">
        <f t="shared" si="3"/>
        <v>258.13536</v>
      </c>
      <c r="G54" s="29">
        <f t="shared" si="4"/>
        <v>253.3104</v>
      </c>
      <c r="H54" s="29">
        <f t="shared" si="5"/>
        <v>246.07296</v>
      </c>
      <c r="I54" s="43">
        <f>'За тонну'!H88*'За тонну'!I88/1000</f>
        <v>241.248</v>
      </c>
      <c r="L54" s="193"/>
    </row>
    <row r="55" spans="1:12" ht="12.75">
      <c r="A55" s="8"/>
      <c r="B55" s="8" t="s">
        <v>46</v>
      </c>
      <c r="C55" s="7">
        <v>4</v>
      </c>
      <c r="D55" s="8">
        <v>6000</v>
      </c>
      <c r="E55" s="32">
        <v>4.3</v>
      </c>
      <c r="F55" s="29">
        <f t="shared" si="3"/>
        <v>0</v>
      </c>
      <c r="G55" s="29">
        <f t="shared" si="4"/>
        <v>0</v>
      </c>
      <c r="H55" s="29">
        <f t="shared" si="5"/>
        <v>0</v>
      </c>
      <c r="I55" s="43">
        <f>'За тонну'!H89*'За тонну'!I89/1000</f>
        <v>0</v>
      </c>
      <c r="L55" s="193"/>
    </row>
    <row r="56" spans="1:12" ht="12.75">
      <c r="A56" s="8"/>
      <c r="B56" s="8" t="s">
        <v>16</v>
      </c>
      <c r="C56" s="7">
        <v>1.5</v>
      </c>
      <c r="D56" s="8">
        <v>6000</v>
      </c>
      <c r="E56" s="32">
        <v>1.67</v>
      </c>
      <c r="F56" s="29">
        <f t="shared" si="3"/>
        <v>159.5691</v>
      </c>
      <c r="G56" s="29">
        <f t="shared" si="4"/>
        <v>156.5865</v>
      </c>
      <c r="H56" s="29">
        <f t="shared" si="5"/>
        <v>152.1126</v>
      </c>
      <c r="I56" s="43">
        <v>149.13</v>
      </c>
      <c r="L56" s="193"/>
    </row>
    <row r="57" spans="1:12" ht="12.75">
      <c r="A57" s="12"/>
      <c r="B57" s="8" t="s">
        <v>16</v>
      </c>
      <c r="C57" s="7">
        <v>2</v>
      </c>
      <c r="D57" s="8">
        <v>6000</v>
      </c>
      <c r="E57" s="32">
        <v>2.17</v>
      </c>
      <c r="F57" s="29">
        <f t="shared" si="3"/>
        <v>169.7341</v>
      </c>
      <c r="G57" s="29">
        <f t="shared" si="4"/>
        <v>166.5615</v>
      </c>
      <c r="H57" s="29">
        <f t="shared" si="5"/>
        <v>161.80259999999998</v>
      </c>
      <c r="I57" s="43">
        <v>158.63</v>
      </c>
      <c r="L57" s="193"/>
    </row>
    <row r="58" spans="1:12" ht="12.75">
      <c r="A58" s="12"/>
      <c r="B58" s="8" t="s">
        <v>0</v>
      </c>
      <c r="C58" s="7">
        <v>2</v>
      </c>
      <c r="D58" s="8">
        <v>6000</v>
      </c>
      <c r="E58" s="32">
        <v>2.96</v>
      </c>
      <c r="F58" s="29">
        <f t="shared" si="3"/>
        <v>226.4548</v>
      </c>
      <c r="G58" s="29">
        <f t="shared" si="4"/>
        <v>222.222</v>
      </c>
      <c r="H58" s="29">
        <f t="shared" si="5"/>
        <v>215.87279999999998</v>
      </c>
      <c r="I58" s="43">
        <v>211.64</v>
      </c>
      <c r="L58" s="193"/>
    </row>
    <row r="59" spans="1:12" ht="12.75">
      <c r="A59" s="12"/>
      <c r="B59" s="8" t="s">
        <v>0</v>
      </c>
      <c r="C59" s="7">
        <v>3</v>
      </c>
      <c r="D59" s="8">
        <v>6000</v>
      </c>
      <c r="E59" s="32">
        <v>4.31</v>
      </c>
      <c r="F59" s="29">
        <f t="shared" si="3"/>
        <v>334.35360000000003</v>
      </c>
      <c r="G59" s="29">
        <f t="shared" si="4"/>
        <v>328.10400000000004</v>
      </c>
      <c r="H59" s="29">
        <f t="shared" si="5"/>
        <v>318.7296</v>
      </c>
      <c r="I59" s="43">
        <v>312.48</v>
      </c>
      <c r="L59" s="193"/>
    </row>
    <row r="60" spans="1:12" ht="12.75">
      <c r="A60" s="12"/>
      <c r="B60" s="8" t="s">
        <v>40</v>
      </c>
      <c r="C60" s="7">
        <v>2</v>
      </c>
      <c r="D60" s="8">
        <v>6000</v>
      </c>
      <c r="E60" s="32">
        <v>2.65</v>
      </c>
      <c r="F60" s="29">
        <f t="shared" si="3"/>
        <v>206.9915</v>
      </c>
      <c r="G60" s="29">
        <f t="shared" si="4"/>
        <v>203.1225</v>
      </c>
      <c r="H60" s="29">
        <f t="shared" si="5"/>
        <v>197.319</v>
      </c>
      <c r="I60" s="43">
        <v>193.45</v>
      </c>
      <c r="L60" s="193"/>
    </row>
    <row r="61" spans="1:12" ht="12.75">
      <c r="A61" s="12"/>
      <c r="B61" s="8" t="s">
        <v>14</v>
      </c>
      <c r="C61" s="7">
        <v>2</v>
      </c>
      <c r="D61" s="8">
        <v>6000</v>
      </c>
      <c r="E61" s="32">
        <v>2.96</v>
      </c>
      <c r="F61" s="29">
        <v>232.79</v>
      </c>
      <c r="G61" s="29">
        <v>228.44</v>
      </c>
      <c r="H61" s="29">
        <v>221.91</v>
      </c>
      <c r="I61" s="43">
        <v>227.92</v>
      </c>
      <c r="L61" s="193"/>
    </row>
    <row r="62" spans="1:12" ht="12.75">
      <c r="A62" s="12"/>
      <c r="B62" s="8" t="s">
        <v>14</v>
      </c>
      <c r="C62" s="7">
        <v>3</v>
      </c>
      <c r="D62" s="8">
        <v>6000</v>
      </c>
      <c r="E62" s="32">
        <v>4.3</v>
      </c>
      <c r="F62" s="29">
        <f t="shared" si="3"/>
        <v>327.13110000000006</v>
      </c>
      <c r="G62" s="29">
        <f t="shared" si="4"/>
        <v>321.0165</v>
      </c>
      <c r="H62" s="29">
        <f t="shared" si="5"/>
        <v>311.8446</v>
      </c>
      <c r="I62" s="43">
        <v>305.73</v>
      </c>
      <c r="L62" s="194"/>
    </row>
    <row r="63" spans="1:12" ht="12.75">
      <c r="A63" s="12"/>
      <c r="B63" s="8" t="s">
        <v>27</v>
      </c>
      <c r="C63" s="7">
        <v>2</v>
      </c>
      <c r="D63" s="8">
        <v>6000</v>
      </c>
      <c r="E63" s="32">
        <v>3.6</v>
      </c>
      <c r="F63" s="29">
        <f t="shared" si="3"/>
        <v>290.0235</v>
      </c>
      <c r="G63" s="29">
        <f t="shared" si="4"/>
        <v>284.6025</v>
      </c>
      <c r="H63" s="29">
        <f t="shared" si="5"/>
        <v>276.471</v>
      </c>
      <c r="I63" s="43">
        <v>271.05</v>
      </c>
      <c r="L63" s="193"/>
    </row>
    <row r="64" spans="1:12" ht="14.25" customHeight="1">
      <c r="A64" s="12"/>
      <c r="B64" s="8" t="s">
        <v>27</v>
      </c>
      <c r="C64" s="7">
        <v>3</v>
      </c>
      <c r="D64" s="8">
        <v>6000</v>
      </c>
      <c r="E64" s="32">
        <v>5.26</v>
      </c>
      <c r="F64" s="29">
        <f t="shared" si="3"/>
        <v>399.6022</v>
      </c>
      <c r="G64" s="29">
        <f t="shared" si="4"/>
        <v>392.133</v>
      </c>
      <c r="H64" s="29">
        <f t="shared" si="5"/>
        <v>380.9292</v>
      </c>
      <c r="I64" s="43">
        <v>373.46</v>
      </c>
      <c r="L64" s="193"/>
    </row>
    <row r="65" spans="1:12" ht="14.25" customHeight="1">
      <c r="A65" s="12"/>
      <c r="B65" s="8" t="s">
        <v>41</v>
      </c>
      <c r="C65" s="7">
        <v>2</v>
      </c>
      <c r="D65" s="8">
        <v>6000</v>
      </c>
      <c r="E65" s="32">
        <v>3.59</v>
      </c>
      <c r="F65" s="29">
        <f t="shared" si="3"/>
        <v>288.0975</v>
      </c>
      <c r="G65" s="29">
        <f t="shared" si="4"/>
        <v>282.71250000000003</v>
      </c>
      <c r="H65" s="29">
        <f t="shared" si="5"/>
        <v>274.635</v>
      </c>
      <c r="I65" s="43">
        <f>'За тонну'!H99*'За тонну'!I99/1000</f>
        <v>269.25</v>
      </c>
      <c r="L65" s="193"/>
    </row>
    <row r="66" spans="1:12" ht="14.25" customHeight="1">
      <c r="A66" s="12"/>
      <c r="B66" s="8" t="s">
        <v>75</v>
      </c>
      <c r="C66" s="7">
        <v>3</v>
      </c>
      <c r="D66" s="8">
        <v>6000</v>
      </c>
      <c r="E66" s="32">
        <v>5.25</v>
      </c>
      <c r="F66" s="29">
        <f t="shared" si="3"/>
        <v>411.201</v>
      </c>
      <c r="G66" s="29">
        <f t="shared" si="4"/>
        <v>403.51500000000004</v>
      </c>
      <c r="H66" s="29">
        <f t="shared" si="5"/>
        <v>391.986</v>
      </c>
      <c r="I66" s="43">
        <v>384.3</v>
      </c>
      <c r="L66" s="193"/>
    </row>
    <row r="67" spans="1:9" ht="12.75">
      <c r="A67" s="12"/>
      <c r="B67" s="8" t="s">
        <v>51</v>
      </c>
      <c r="C67" s="7">
        <v>3</v>
      </c>
      <c r="D67" s="8">
        <v>6000</v>
      </c>
      <c r="E67" s="32">
        <v>6.19</v>
      </c>
      <c r="F67" s="29">
        <f t="shared" si="3"/>
        <v>489.46187</v>
      </c>
      <c r="G67" s="29">
        <f t="shared" si="4"/>
        <v>480.31305</v>
      </c>
      <c r="H67" s="29">
        <f t="shared" si="5"/>
        <v>466.58982</v>
      </c>
      <c r="I67" s="43">
        <f>'За тонну'!H101*'За тонну'!I101/1000</f>
        <v>457.441</v>
      </c>
    </row>
    <row r="68" spans="1:9" ht="12.75">
      <c r="A68" s="12"/>
      <c r="B68" s="8" t="s">
        <v>5</v>
      </c>
      <c r="C68" s="7">
        <v>3</v>
      </c>
      <c r="D68" s="8">
        <v>12000</v>
      </c>
      <c r="E68" s="32">
        <v>7.14</v>
      </c>
      <c r="F68" s="29">
        <f t="shared" si="3"/>
        <v>548.5376400000001</v>
      </c>
      <c r="G68" s="29">
        <f t="shared" si="4"/>
        <v>538.2846000000001</v>
      </c>
      <c r="H68" s="29">
        <f t="shared" si="5"/>
        <v>522.9050400000001</v>
      </c>
      <c r="I68" s="43">
        <f>'За тонну'!H102*'За тонну'!I102/1000</f>
        <v>512.652</v>
      </c>
    </row>
    <row r="69" spans="1:9" ht="12.75">
      <c r="A69" s="13"/>
      <c r="B69" s="8" t="s">
        <v>5</v>
      </c>
      <c r="C69" s="7">
        <v>4</v>
      </c>
      <c r="D69" s="8">
        <v>12000</v>
      </c>
      <c r="E69" s="32">
        <v>9.33</v>
      </c>
      <c r="F69" s="29">
        <f t="shared" si="3"/>
        <v>708.8001</v>
      </c>
      <c r="G69" s="29">
        <v>563.3</v>
      </c>
      <c r="H69" s="29">
        <f t="shared" si="5"/>
        <v>675.6786</v>
      </c>
      <c r="I69" s="43">
        <v>662.43</v>
      </c>
    </row>
    <row r="70" spans="1:9" ht="12.75">
      <c r="A70" s="40"/>
      <c r="B70" s="8" t="s">
        <v>59</v>
      </c>
      <c r="C70" s="7">
        <v>3</v>
      </c>
      <c r="D70" s="8">
        <v>12000</v>
      </c>
      <c r="E70" s="32">
        <v>6.66</v>
      </c>
      <c r="F70" s="29">
        <f t="shared" si="3"/>
        <v>535.17762</v>
      </c>
      <c r="G70" s="29">
        <f t="shared" si="4"/>
        <v>525.1743</v>
      </c>
      <c r="H70" s="29">
        <f t="shared" si="5"/>
        <v>510.16932</v>
      </c>
      <c r="I70" s="43">
        <f>'За тонну'!H104*'За тонну'!I104/1000</f>
        <v>500.166</v>
      </c>
    </row>
    <row r="71" spans="1:9" ht="12.75">
      <c r="A71" s="13"/>
      <c r="B71" s="8" t="s">
        <v>28</v>
      </c>
      <c r="C71" s="7">
        <v>3</v>
      </c>
      <c r="D71" s="8">
        <v>12000</v>
      </c>
      <c r="E71" s="32">
        <v>9.02</v>
      </c>
      <c r="F71" s="29">
        <f t="shared" si="3"/>
        <v>690.0751</v>
      </c>
      <c r="G71" s="29">
        <f t="shared" si="4"/>
        <v>677.1765</v>
      </c>
      <c r="H71" s="29">
        <f t="shared" si="5"/>
        <v>657.8285999999999</v>
      </c>
      <c r="I71" s="43">
        <f>'За тонну'!H105*'За тонну'!I105/1000</f>
        <v>644.93</v>
      </c>
    </row>
    <row r="72" spans="1:9" ht="12.75">
      <c r="A72" s="13"/>
      <c r="B72" s="8" t="s">
        <v>28</v>
      </c>
      <c r="C72" s="7">
        <v>4</v>
      </c>
      <c r="D72" s="8">
        <v>12000</v>
      </c>
      <c r="E72" s="32">
        <v>11.84</v>
      </c>
      <c r="F72" s="29">
        <f t="shared" si="3"/>
        <v>905.8192</v>
      </c>
      <c r="G72" s="29">
        <f t="shared" si="4"/>
        <v>888.888</v>
      </c>
      <c r="H72" s="29">
        <f t="shared" si="5"/>
        <v>863.4911999999999</v>
      </c>
      <c r="I72" s="43">
        <v>846.56</v>
      </c>
    </row>
    <row r="73" spans="1:9" ht="12.75">
      <c r="A73" s="21"/>
      <c r="B73" s="21" t="s">
        <v>52</v>
      </c>
      <c r="C73" s="22">
        <v>4</v>
      </c>
      <c r="D73" s="21">
        <v>12000</v>
      </c>
      <c r="E73" s="41">
        <v>14.33</v>
      </c>
      <c r="F73" s="29">
        <f t="shared" si="3"/>
        <v>1100.9123000000002</v>
      </c>
      <c r="G73" s="29">
        <f t="shared" si="4"/>
        <v>1080.3345000000002</v>
      </c>
      <c r="H73" s="29">
        <f t="shared" si="5"/>
        <v>1049.4678000000001</v>
      </c>
      <c r="I73" s="43">
        <v>1028.89</v>
      </c>
    </row>
    <row r="74" spans="1:9" ht="12.75">
      <c r="A74" s="13"/>
      <c r="B74" s="21" t="s">
        <v>56</v>
      </c>
      <c r="C74" s="22">
        <v>4</v>
      </c>
      <c r="D74" s="21">
        <v>12000</v>
      </c>
      <c r="E74" s="41">
        <v>16.8</v>
      </c>
      <c r="F74" s="29">
        <f t="shared" si="3"/>
        <v>1350.6075</v>
      </c>
      <c r="G74" s="29">
        <f t="shared" si="4"/>
        <v>1325.3625</v>
      </c>
      <c r="H74" s="29">
        <f t="shared" si="5"/>
        <v>1287.4950000000001</v>
      </c>
      <c r="I74" s="43">
        <v>1262.25</v>
      </c>
    </row>
    <row r="75" spans="1:9" ht="15.75">
      <c r="A75" s="199" t="s">
        <v>19</v>
      </c>
      <c r="B75" s="200"/>
      <c r="C75" s="200"/>
      <c r="D75" s="200"/>
      <c r="E75" s="200"/>
      <c r="F75" s="200"/>
      <c r="G75" s="200"/>
      <c r="H75" s="201"/>
      <c r="I75" s="187"/>
    </row>
    <row r="76" spans="1:9" ht="12.75">
      <c r="A76" s="73" t="s">
        <v>86</v>
      </c>
      <c r="B76" s="73" t="s">
        <v>87</v>
      </c>
      <c r="C76" s="73" t="s">
        <v>89</v>
      </c>
      <c r="D76" s="73" t="s">
        <v>90</v>
      </c>
      <c r="E76" s="73" t="s">
        <v>91</v>
      </c>
      <c r="F76" s="73" t="s">
        <v>92</v>
      </c>
      <c r="G76" s="73" t="s">
        <v>93</v>
      </c>
      <c r="H76" s="73" t="s">
        <v>1</v>
      </c>
      <c r="I76" s="11"/>
    </row>
    <row r="77" spans="1:9" ht="12.75">
      <c r="A77" s="166"/>
      <c r="B77" s="21" t="s">
        <v>54</v>
      </c>
      <c r="C77" s="167">
        <v>6000</v>
      </c>
      <c r="D77" s="168">
        <v>1.2</v>
      </c>
      <c r="E77" s="29">
        <f>H77*1.07</f>
        <v>103.362</v>
      </c>
      <c r="F77" s="29">
        <f>H77*1.05</f>
        <v>101.42999999999999</v>
      </c>
      <c r="G77" s="29">
        <f aca="true" t="shared" si="6" ref="G77:G91">H77*1.02</f>
        <v>98.532</v>
      </c>
      <c r="H77" s="29">
        <f>'За тонну'!H111*'За тонну'!I111/1000</f>
        <v>96.6</v>
      </c>
      <c r="I77" s="11"/>
    </row>
    <row r="78" spans="1:9" ht="12.75">
      <c r="A78" s="166"/>
      <c r="B78" s="169" t="s">
        <v>58</v>
      </c>
      <c r="C78" s="167">
        <v>6000</v>
      </c>
      <c r="D78" s="168">
        <v>1.6</v>
      </c>
      <c r="E78" s="29">
        <f aca="true" t="shared" si="7" ref="E78:E91">H78*1.07</f>
        <v>135.24800000000002</v>
      </c>
      <c r="F78" s="29">
        <f aca="true" t="shared" si="8" ref="F78:F91">H78*1.05</f>
        <v>132.72</v>
      </c>
      <c r="G78" s="29">
        <f t="shared" si="6"/>
        <v>128.928</v>
      </c>
      <c r="H78" s="29">
        <f>'За тонну'!H112*'За тонну'!I112/1000</f>
        <v>126.4</v>
      </c>
      <c r="I78" s="11"/>
    </row>
    <row r="79" spans="1:9" ht="12.75">
      <c r="A79" s="170"/>
      <c r="B79" s="171" t="s">
        <v>31</v>
      </c>
      <c r="C79" s="172" t="s">
        <v>61</v>
      </c>
      <c r="D79" s="173">
        <v>2.45</v>
      </c>
      <c r="E79" s="29">
        <f t="shared" si="7"/>
        <v>190.05875</v>
      </c>
      <c r="F79" s="29">
        <f t="shared" si="8"/>
        <v>186.50625</v>
      </c>
      <c r="G79" s="29">
        <f t="shared" si="6"/>
        <v>181.1775</v>
      </c>
      <c r="H79" s="29">
        <f>'За тонну'!H113*'За тонну'!I113/1000</f>
        <v>177.625</v>
      </c>
      <c r="I79" s="11"/>
    </row>
    <row r="80" spans="1:9" ht="12.75">
      <c r="A80" s="170"/>
      <c r="B80" s="8" t="s">
        <v>42</v>
      </c>
      <c r="C80" s="172" t="s">
        <v>61</v>
      </c>
      <c r="D80" s="173">
        <v>2.75</v>
      </c>
      <c r="E80" s="29">
        <f t="shared" si="7"/>
        <v>214.8025</v>
      </c>
      <c r="F80" s="29">
        <f t="shared" si="8"/>
        <v>210.78750000000002</v>
      </c>
      <c r="G80" s="29">
        <f t="shared" si="6"/>
        <v>204.76500000000001</v>
      </c>
      <c r="H80" s="29">
        <f>'За тонну'!H114*'За тонну'!I114/1000</f>
        <v>200.75</v>
      </c>
      <c r="I80" s="11"/>
    </row>
    <row r="81" spans="1:9" ht="12.75">
      <c r="A81" s="170"/>
      <c r="B81" s="8" t="s">
        <v>35</v>
      </c>
      <c r="C81" s="172">
        <v>12000</v>
      </c>
      <c r="D81" s="173">
        <v>3.15</v>
      </c>
      <c r="E81" s="29">
        <f t="shared" si="7"/>
        <v>240.99075000000002</v>
      </c>
      <c r="F81" s="29">
        <f t="shared" si="8"/>
        <v>236.48625</v>
      </c>
      <c r="G81" s="29">
        <f t="shared" si="6"/>
        <v>229.7295</v>
      </c>
      <c r="H81" s="29">
        <f>'За тонну'!H115*'За тонну'!I115/1000</f>
        <v>225.225</v>
      </c>
      <c r="I81" s="11"/>
    </row>
    <row r="82" spans="1:9" ht="12.75">
      <c r="A82" s="170"/>
      <c r="B82" s="8" t="s">
        <v>13</v>
      </c>
      <c r="C82" s="172">
        <v>12000</v>
      </c>
      <c r="D82" s="173">
        <v>3.87</v>
      </c>
      <c r="E82" s="29">
        <f t="shared" si="7"/>
        <v>290.69118</v>
      </c>
      <c r="F82" s="29">
        <f t="shared" si="8"/>
        <v>285.2577</v>
      </c>
      <c r="G82" s="29">
        <f t="shared" si="6"/>
        <v>277.10748</v>
      </c>
      <c r="H82" s="29">
        <f>'За тонну'!H116*'За тонну'!I116/1000</f>
        <v>271.674</v>
      </c>
      <c r="I82" s="24"/>
    </row>
    <row r="83" spans="1:9" ht="12.75">
      <c r="A83" s="170"/>
      <c r="B83" s="8" t="s">
        <v>36</v>
      </c>
      <c r="C83" s="174">
        <v>12000</v>
      </c>
      <c r="D83" s="32">
        <v>4.88</v>
      </c>
      <c r="E83" s="29">
        <f t="shared" si="7"/>
        <v>378.56600000000003</v>
      </c>
      <c r="F83" s="29">
        <f t="shared" si="8"/>
        <v>371.49</v>
      </c>
      <c r="G83" s="29">
        <f t="shared" si="6"/>
        <v>360.87600000000003</v>
      </c>
      <c r="H83" s="29">
        <v>353.8</v>
      </c>
      <c r="I83" s="24"/>
    </row>
    <row r="84" spans="1:9" ht="12.75">
      <c r="A84" s="170"/>
      <c r="B84" s="8" t="s">
        <v>55</v>
      </c>
      <c r="C84" s="174">
        <v>12000</v>
      </c>
      <c r="D84" s="32">
        <v>5.72</v>
      </c>
      <c r="E84" s="29">
        <f t="shared" si="7"/>
        <v>455.9698</v>
      </c>
      <c r="F84" s="29">
        <f t="shared" si="8"/>
        <v>447.447</v>
      </c>
      <c r="G84" s="29">
        <f t="shared" si="6"/>
        <v>434.6628</v>
      </c>
      <c r="H84" s="29">
        <f>'За тонну'!H118*'За тонну'!I118/1000</f>
        <v>426.14</v>
      </c>
      <c r="I84" s="11"/>
    </row>
    <row r="85" spans="1:9" ht="12.75">
      <c r="A85" s="175"/>
      <c r="B85" s="21" t="s">
        <v>49</v>
      </c>
      <c r="C85" s="176">
        <v>12000</v>
      </c>
      <c r="D85" s="35">
        <v>5.85</v>
      </c>
      <c r="E85" s="29">
        <f t="shared" si="7"/>
        <v>481.98150000000004</v>
      </c>
      <c r="F85" s="29">
        <f t="shared" si="8"/>
        <v>472.9725</v>
      </c>
      <c r="G85" s="29">
        <f t="shared" si="6"/>
        <v>459.459</v>
      </c>
      <c r="H85" s="29">
        <f>'За тонну'!H119*'За тонну'!I119/1000</f>
        <v>450.45</v>
      </c>
      <c r="I85" s="11"/>
    </row>
    <row r="86" spans="1:9" ht="12.75">
      <c r="A86" s="170"/>
      <c r="B86" s="8" t="s">
        <v>33</v>
      </c>
      <c r="C86" s="174">
        <v>12000</v>
      </c>
      <c r="D86" s="32">
        <v>6.9</v>
      </c>
      <c r="E86" s="29">
        <f t="shared" si="7"/>
        <v>564.7995000000001</v>
      </c>
      <c r="F86" s="29">
        <f t="shared" si="8"/>
        <v>554.2425000000001</v>
      </c>
      <c r="G86" s="29">
        <f t="shared" si="6"/>
        <v>538.407</v>
      </c>
      <c r="H86" s="29">
        <f>'За тонну'!H120*'За тонну'!I120/1000</f>
        <v>527.85</v>
      </c>
      <c r="I86" s="11"/>
    </row>
    <row r="87" spans="1:9" ht="12.75">
      <c r="A87" s="170"/>
      <c r="B87" s="8" t="s">
        <v>68</v>
      </c>
      <c r="C87" s="174" t="s">
        <v>61</v>
      </c>
      <c r="D87" s="32">
        <v>8.37</v>
      </c>
      <c r="E87" s="29">
        <f t="shared" si="7"/>
        <v>725.4278999999999</v>
      </c>
      <c r="F87" s="29">
        <f t="shared" si="8"/>
        <v>711.8684999999999</v>
      </c>
      <c r="G87" s="29">
        <f t="shared" si="6"/>
        <v>691.5293999999999</v>
      </c>
      <c r="H87" s="29">
        <f>'За тонну'!H121*'За тонну'!I121/1000</f>
        <v>677.9699999999999</v>
      </c>
      <c r="I87" s="11"/>
    </row>
    <row r="88" spans="1:9" ht="12.75">
      <c r="A88" s="170"/>
      <c r="B88" s="8"/>
      <c r="C88" s="174"/>
      <c r="D88" s="32"/>
      <c r="E88" s="29"/>
      <c r="F88" s="29"/>
      <c r="G88" s="29"/>
      <c r="H88" s="29"/>
      <c r="I88" s="11"/>
    </row>
    <row r="89" spans="1:9" ht="12.75">
      <c r="A89" s="177"/>
      <c r="B89" s="6" t="s">
        <v>34</v>
      </c>
      <c r="C89" s="174">
        <v>12000</v>
      </c>
      <c r="D89" s="32">
        <v>11</v>
      </c>
      <c r="E89" s="29">
        <f t="shared" si="7"/>
        <v>896.8740000000001</v>
      </c>
      <c r="F89" s="29">
        <f t="shared" si="8"/>
        <v>880.1100000000001</v>
      </c>
      <c r="G89" s="29">
        <f t="shared" si="6"/>
        <v>854.964</v>
      </c>
      <c r="H89" s="29">
        <f>'За тонну'!H123*'За тонну'!I123/1000</f>
        <v>838.2</v>
      </c>
      <c r="I89" s="11"/>
    </row>
    <row r="90" spans="1:9" ht="12.75">
      <c r="A90" s="170"/>
      <c r="B90" s="6" t="s">
        <v>60</v>
      </c>
      <c r="C90" s="174">
        <v>12000</v>
      </c>
      <c r="D90" s="32">
        <v>12.07</v>
      </c>
      <c r="E90" s="29">
        <f t="shared" si="7"/>
        <v>1040.94094</v>
      </c>
      <c r="F90" s="29">
        <f t="shared" si="8"/>
        <v>1021.4841</v>
      </c>
      <c r="G90" s="29">
        <f t="shared" si="6"/>
        <v>992.29884</v>
      </c>
      <c r="H90" s="29">
        <f>'За тонну'!H124*'За тонну'!I124/1000</f>
        <v>972.842</v>
      </c>
      <c r="I90" s="11"/>
    </row>
    <row r="91" spans="1:9" ht="12.75">
      <c r="A91" s="170"/>
      <c r="B91" s="8" t="s">
        <v>38</v>
      </c>
      <c r="C91" s="174">
        <v>12000</v>
      </c>
      <c r="D91" s="32">
        <v>15.55</v>
      </c>
      <c r="E91" s="29">
        <f t="shared" si="7"/>
        <v>1321.0969000000002</v>
      </c>
      <c r="F91" s="29">
        <f t="shared" si="8"/>
        <v>1296.4035000000001</v>
      </c>
      <c r="G91" s="29">
        <f t="shared" si="6"/>
        <v>1259.3634000000002</v>
      </c>
      <c r="H91" s="29">
        <v>1234.67</v>
      </c>
      <c r="I91" s="11"/>
    </row>
    <row r="92" spans="1:9" ht="15.75">
      <c r="A92" s="198" t="s">
        <v>18</v>
      </c>
      <c r="B92" s="198"/>
      <c r="C92" s="198"/>
      <c r="D92" s="198"/>
      <c r="E92" s="198"/>
      <c r="F92" s="198"/>
      <c r="G92" s="198"/>
      <c r="H92" s="198"/>
      <c r="I92" s="2"/>
    </row>
    <row r="93" spans="1:9" ht="12.75">
      <c r="A93" s="73" t="s">
        <v>86</v>
      </c>
      <c r="B93" s="73" t="s">
        <v>88</v>
      </c>
      <c r="C93" s="73" t="s">
        <v>89</v>
      </c>
      <c r="D93" s="73" t="s">
        <v>90</v>
      </c>
      <c r="E93" s="73" t="s">
        <v>91</v>
      </c>
      <c r="F93" s="73" t="s">
        <v>92</v>
      </c>
      <c r="G93" s="73" t="s">
        <v>93</v>
      </c>
      <c r="H93" s="73" t="s">
        <v>1</v>
      </c>
      <c r="I93" s="2"/>
    </row>
    <row r="94" spans="1:9" ht="12.75">
      <c r="A94" s="178" t="s">
        <v>25</v>
      </c>
      <c r="B94" s="8">
        <v>6.5</v>
      </c>
      <c r="C94" s="172">
        <v>12000</v>
      </c>
      <c r="D94" s="179">
        <v>6.1</v>
      </c>
      <c r="E94" s="29">
        <f>H94*1.07</f>
        <v>567.849</v>
      </c>
      <c r="F94" s="29">
        <f>H94*1.05</f>
        <v>557.2350000000001</v>
      </c>
      <c r="G94" s="29">
        <f aca="true" t="shared" si="9" ref="G94:G109">H94*1.02</f>
        <v>541.3140000000001</v>
      </c>
      <c r="H94" s="29">
        <f>'За тонну'!G128*'За тонну'!H128/1000</f>
        <v>530.7</v>
      </c>
      <c r="I94" s="2"/>
    </row>
    <row r="95" spans="1:9" ht="12.75">
      <c r="A95" s="180" t="s">
        <v>25</v>
      </c>
      <c r="B95" s="8">
        <v>8</v>
      </c>
      <c r="C95" s="174">
        <v>12000</v>
      </c>
      <c r="D95" s="32">
        <v>7.44</v>
      </c>
      <c r="E95" s="29">
        <f aca="true" t="shared" si="10" ref="E95:E109">H95*1.07</f>
        <v>642.4365600000001</v>
      </c>
      <c r="F95" s="29">
        <f aca="true" t="shared" si="11" ref="F95:F109">H95*1.05</f>
        <v>630.4284</v>
      </c>
      <c r="G95" s="29">
        <f t="shared" si="9"/>
        <v>612.41616</v>
      </c>
      <c r="H95" s="29">
        <f>'За тонну'!G129*'За тонну'!H129/1000</f>
        <v>600.408</v>
      </c>
      <c r="I95" s="2"/>
    </row>
    <row r="96" spans="1:9" ht="12.75">
      <c r="A96" s="180" t="s">
        <v>25</v>
      </c>
      <c r="B96" s="8">
        <v>10</v>
      </c>
      <c r="C96" s="174">
        <v>12000</v>
      </c>
      <c r="D96" s="32">
        <v>8.9</v>
      </c>
      <c r="E96" s="29">
        <f t="shared" si="10"/>
        <v>752.3170000000001</v>
      </c>
      <c r="F96" s="29">
        <f t="shared" si="11"/>
        <v>738.2550000000001</v>
      </c>
      <c r="G96" s="29">
        <f t="shared" si="9"/>
        <v>717.162</v>
      </c>
      <c r="H96" s="29">
        <f>'За тонну'!G130*'За тонну'!H130/1000</f>
        <v>703.1</v>
      </c>
      <c r="I96" s="2"/>
    </row>
    <row r="97" spans="1:9" ht="12.75">
      <c r="A97" s="180" t="s">
        <v>25</v>
      </c>
      <c r="B97" s="8">
        <v>12</v>
      </c>
      <c r="C97" s="174">
        <v>12000</v>
      </c>
      <c r="D97" s="32">
        <v>10.62</v>
      </c>
      <c r="E97" s="29">
        <f t="shared" si="10"/>
        <v>945.4306000000001</v>
      </c>
      <c r="F97" s="29">
        <f t="shared" si="11"/>
        <v>927.7590000000001</v>
      </c>
      <c r="G97" s="29">
        <f t="shared" si="9"/>
        <v>901.2516</v>
      </c>
      <c r="H97" s="29">
        <v>883.58</v>
      </c>
      <c r="I97" s="2"/>
    </row>
    <row r="98" spans="1:9" ht="12.75">
      <c r="A98" s="180" t="s">
        <v>25</v>
      </c>
      <c r="B98" s="8">
        <v>14</v>
      </c>
      <c r="C98" s="174">
        <v>12000</v>
      </c>
      <c r="D98" s="32">
        <v>12.7</v>
      </c>
      <c r="E98" s="29">
        <f t="shared" si="10"/>
        <v>1153.7061</v>
      </c>
      <c r="F98" s="29">
        <f t="shared" si="11"/>
        <v>1132.1415000000002</v>
      </c>
      <c r="G98" s="29">
        <f t="shared" si="9"/>
        <v>1099.7946</v>
      </c>
      <c r="H98" s="29">
        <f>'За тонну'!G132*'За тонну'!H132/1000</f>
        <v>1078.23</v>
      </c>
      <c r="I98" s="2"/>
    </row>
    <row r="99" spans="1:9" ht="12.75">
      <c r="A99" s="180" t="s">
        <v>25</v>
      </c>
      <c r="B99" s="8">
        <v>16</v>
      </c>
      <c r="C99" s="174">
        <v>12000</v>
      </c>
      <c r="D99" s="32">
        <v>14.65</v>
      </c>
      <c r="E99" s="29">
        <f t="shared" si="10"/>
        <v>1418.6327500000002</v>
      </c>
      <c r="F99" s="29">
        <f t="shared" si="11"/>
        <v>1392.11625</v>
      </c>
      <c r="G99" s="29">
        <f t="shared" si="9"/>
        <v>1352.3415</v>
      </c>
      <c r="H99" s="29">
        <f>'За тонну'!G133*'За тонну'!H133/1000</f>
        <v>1325.825</v>
      </c>
      <c r="I99" s="2"/>
    </row>
    <row r="100" spans="1:9" ht="12.75">
      <c r="A100" s="180" t="s">
        <v>25</v>
      </c>
      <c r="B100" s="8">
        <v>18</v>
      </c>
      <c r="C100" s="174">
        <v>12000</v>
      </c>
      <c r="D100" s="32">
        <v>16.7</v>
      </c>
      <c r="E100" s="29">
        <f t="shared" si="10"/>
        <v>1529.5864000000001</v>
      </c>
      <c r="F100" s="29">
        <f t="shared" si="11"/>
        <v>1500.996</v>
      </c>
      <c r="G100" s="29">
        <f t="shared" si="9"/>
        <v>1458.1104</v>
      </c>
      <c r="H100" s="29">
        <f>'За тонну'!G134*'За тонну'!H134/1000</f>
        <v>1429.52</v>
      </c>
      <c r="I100" s="2"/>
    </row>
    <row r="101" spans="1:9" ht="12.75">
      <c r="A101" s="180" t="s">
        <v>25</v>
      </c>
      <c r="B101" s="8">
        <v>20</v>
      </c>
      <c r="C101" s="174">
        <v>12000</v>
      </c>
      <c r="D101" s="32">
        <v>19.05</v>
      </c>
      <c r="E101" s="29">
        <f t="shared" si="10"/>
        <v>2344.1025</v>
      </c>
      <c r="F101" s="29">
        <f t="shared" si="11"/>
        <v>2300.2875</v>
      </c>
      <c r="G101" s="29">
        <f t="shared" si="9"/>
        <v>2234.565</v>
      </c>
      <c r="H101" s="29">
        <v>2190.75</v>
      </c>
      <c r="I101" s="2"/>
    </row>
    <row r="102" spans="1:9" ht="12.75">
      <c r="A102" s="180" t="s">
        <v>25</v>
      </c>
      <c r="B102" s="8">
        <v>22</v>
      </c>
      <c r="C102" s="174">
        <v>12000</v>
      </c>
      <c r="D102" s="32">
        <v>21.5</v>
      </c>
      <c r="E102" s="29">
        <f t="shared" si="10"/>
        <v>2829.6150000000002</v>
      </c>
      <c r="F102" s="29">
        <f t="shared" si="11"/>
        <v>2776.725</v>
      </c>
      <c r="G102" s="29">
        <f t="shared" si="9"/>
        <v>2697.39</v>
      </c>
      <c r="H102" s="29">
        <f>'За тонну'!G136*'За тонну'!H136/1000</f>
        <v>2644.5</v>
      </c>
      <c r="I102" s="2"/>
    </row>
    <row r="103" spans="1:9" ht="12.75">
      <c r="A103" s="180" t="s">
        <v>65</v>
      </c>
      <c r="B103" s="8">
        <v>24</v>
      </c>
      <c r="C103" s="181">
        <v>12000</v>
      </c>
      <c r="D103" s="34">
        <v>25</v>
      </c>
      <c r="E103" s="29">
        <f t="shared" si="10"/>
        <v>3275.5910000000003</v>
      </c>
      <c r="F103" s="29">
        <f t="shared" si="11"/>
        <v>3214.3650000000002</v>
      </c>
      <c r="G103" s="29">
        <f t="shared" si="9"/>
        <v>3122.5260000000003</v>
      </c>
      <c r="H103" s="29">
        <v>3061.3</v>
      </c>
      <c r="I103" s="2"/>
    </row>
    <row r="104" spans="1:9" ht="12.75">
      <c r="A104" s="180"/>
      <c r="B104" s="8">
        <v>27</v>
      </c>
      <c r="C104" s="181">
        <v>12000</v>
      </c>
      <c r="D104" s="34">
        <v>27.95</v>
      </c>
      <c r="E104" s="29">
        <f t="shared" si="10"/>
        <v>3917.7515</v>
      </c>
      <c r="F104" s="29">
        <f t="shared" si="11"/>
        <v>3844.5225</v>
      </c>
      <c r="G104" s="29">
        <f t="shared" si="9"/>
        <v>3734.679</v>
      </c>
      <c r="H104" s="29">
        <f>'За тонну'!G138*'За тонну'!H138/1000</f>
        <v>3661.45</v>
      </c>
      <c r="I104" s="2"/>
    </row>
    <row r="105" spans="1:9" ht="12.75">
      <c r="A105" s="182"/>
      <c r="B105" s="8" t="s">
        <v>69</v>
      </c>
      <c r="C105" s="181">
        <v>12000</v>
      </c>
      <c r="D105" s="34">
        <v>4.5</v>
      </c>
      <c r="E105" s="29">
        <f t="shared" si="10"/>
        <v>416.4975</v>
      </c>
      <c r="F105" s="29">
        <f t="shared" si="11"/>
        <v>408.71250000000003</v>
      </c>
      <c r="G105" s="29">
        <f t="shared" si="9"/>
        <v>397.035</v>
      </c>
      <c r="H105" s="29">
        <f>'За тонну'!G140*'За тонну'!H140/1000</f>
        <v>389.25</v>
      </c>
      <c r="I105" s="2"/>
    </row>
    <row r="106" spans="1:9" ht="12.75">
      <c r="A106" s="182"/>
      <c r="B106" s="8" t="s">
        <v>74</v>
      </c>
      <c r="C106" s="181" t="s">
        <v>79</v>
      </c>
      <c r="D106" s="34">
        <v>7.5</v>
      </c>
      <c r="E106" s="29">
        <f t="shared" si="10"/>
        <v>686.1375</v>
      </c>
      <c r="F106" s="29">
        <f t="shared" si="11"/>
        <v>673.3125</v>
      </c>
      <c r="G106" s="29">
        <f t="shared" si="9"/>
        <v>654.075</v>
      </c>
      <c r="H106" s="29">
        <f>'За тонну'!G141*'За тонну'!H141/1000</f>
        <v>641.25</v>
      </c>
      <c r="I106" s="2"/>
    </row>
    <row r="107" spans="1:9" ht="12.75">
      <c r="A107" s="182"/>
      <c r="B107" s="8" t="s">
        <v>47</v>
      </c>
      <c r="C107" s="174">
        <v>12000</v>
      </c>
      <c r="D107" s="32">
        <v>7.77</v>
      </c>
      <c r="E107" s="29">
        <f t="shared" si="10"/>
        <v>785.66355</v>
      </c>
      <c r="F107" s="29">
        <f t="shared" si="11"/>
        <v>770.97825</v>
      </c>
      <c r="G107" s="29">
        <f t="shared" si="9"/>
        <v>748.9503</v>
      </c>
      <c r="H107" s="29">
        <f>'За тонну'!G142*'За тонну'!H142/1000</f>
        <v>734.265</v>
      </c>
      <c r="I107" s="2"/>
    </row>
    <row r="108" spans="1:9" ht="12.75">
      <c r="A108" s="182"/>
      <c r="B108" s="8" t="s">
        <v>77</v>
      </c>
      <c r="C108" s="183" t="s">
        <v>78</v>
      </c>
      <c r="D108" s="32">
        <v>8</v>
      </c>
      <c r="E108" s="29">
        <f t="shared" si="10"/>
        <v>576.0345000000001</v>
      </c>
      <c r="F108" s="29">
        <f t="shared" si="11"/>
        <v>565.2675</v>
      </c>
      <c r="G108" s="29">
        <f t="shared" si="9"/>
        <v>549.1170000000001</v>
      </c>
      <c r="H108" s="29">
        <f>'За тонну'!G143*'За тонну'!H143/1000</f>
        <v>538.35</v>
      </c>
      <c r="I108" s="2"/>
    </row>
    <row r="109" spans="1:9" ht="12.75">
      <c r="A109" s="182"/>
      <c r="B109" s="8" t="s">
        <v>153</v>
      </c>
      <c r="C109" s="183">
        <v>12000</v>
      </c>
      <c r="D109" s="32">
        <v>5.82</v>
      </c>
      <c r="E109" s="29">
        <f t="shared" si="10"/>
        <v>791.8000000000001</v>
      </c>
      <c r="F109" s="29">
        <f t="shared" si="11"/>
        <v>777</v>
      </c>
      <c r="G109" s="29">
        <f t="shared" si="9"/>
        <v>754.8000000000001</v>
      </c>
      <c r="H109" s="29">
        <f>'За тонну'!G144*'За тонну'!H144/1000</f>
        <v>740</v>
      </c>
      <c r="I109" s="2"/>
    </row>
    <row r="110" spans="1:9" ht="15.75">
      <c r="A110" s="199" t="s">
        <v>20</v>
      </c>
      <c r="B110" s="200"/>
      <c r="C110" s="200"/>
      <c r="D110" s="200"/>
      <c r="E110" s="200"/>
      <c r="F110" s="200"/>
      <c r="G110" s="200"/>
      <c r="H110" s="201"/>
      <c r="I110" s="2"/>
    </row>
    <row r="111" spans="1:9" ht="12.75">
      <c r="A111" s="73" t="s">
        <v>86</v>
      </c>
      <c r="B111" s="73" t="s">
        <v>88</v>
      </c>
      <c r="C111" s="73" t="s">
        <v>89</v>
      </c>
      <c r="D111" s="73" t="s">
        <v>90</v>
      </c>
      <c r="E111" s="73" t="s">
        <v>91</v>
      </c>
      <c r="F111" s="73" t="s">
        <v>92</v>
      </c>
      <c r="G111" s="73" t="s">
        <v>93</v>
      </c>
      <c r="H111" s="73" t="s">
        <v>1</v>
      </c>
      <c r="I111" s="2"/>
    </row>
    <row r="112" spans="1:9" ht="12.75">
      <c r="A112" s="170"/>
      <c r="B112" s="169" t="s">
        <v>84</v>
      </c>
      <c r="C112" s="169">
        <v>12000</v>
      </c>
      <c r="D112" s="168">
        <v>8.95</v>
      </c>
      <c r="E112" s="29">
        <f>H112*1.07</f>
        <v>1062.9915</v>
      </c>
      <c r="F112" s="29">
        <f>H112*1.05</f>
        <v>1043.1225</v>
      </c>
      <c r="G112" s="29">
        <f>H112*1.02</f>
        <v>1013.319</v>
      </c>
      <c r="H112" s="184">
        <f>'За тонну'!G147*'За тонну'!H147/1000</f>
        <v>993.4499999999999</v>
      </c>
      <c r="I112" s="2"/>
    </row>
    <row r="113" spans="1:9" ht="12.75">
      <c r="A113" s="170"/>
      <c r="B113" s="169" t="s">
        <v>155</v>
      </c>
      <c r="C113" s="169">
        <v>12000</v>
      </c>
      <c r="D113" s="168">
        <v>10.84</v>
      </c>
      <c r="E113" s="29">
        <f>H113*1.07</f>
        <v>1490.4458000000002</v>
      </c>
      <c r="F113" s="29">
        <f>H113*1.05</f>
        <v>1462.5870000000002</v>
      </c>
      <c r="G113" s="29">
        <f>H113*1.02</f>
        <v>1420.7988</v>
      </c>
      <c r="H113" s="184">
        <v>1392.94</v>
      </c>
      <c r="I113" s="2"/>
    </row>
    <row r="114" spans="1:9" ht="12.75">
      <c r="A114" s="170"/>
      <c r="B114" s="169" t="s">
        <v>156</v>
      </c>
      <c r="C114" s="169">
        <v>12000</v>
      </c>
      <c r="D114" s="168">
        <v>12.86</v>
      </c>
      <c r="E114" s="29">
        <f>H114*1.07</f>
        <v>1768.1857</v>
      </c>
      <c r="F114" s="29">
        <f>H114*1.05</f>
        <v>1735.1355</v>
      </c>
      <c r="G114" s="29">
        <f>H114*1.02</f>
        <v>1685.5602000000001</v>
      </c>
      <c r="H114" s="184">
        <v>1652.51</v>
      </c>
      <c r="I114" s="2"/>
    </row>
    <row r="115" spans="1:9" ht="12.75">
      <c r="A115" s="170"/>
      <c r="B115" s="169" t="s">
        <v>159</v>
      </c>
      <c r="C115" s="169">
        <v>12000</v>
      </c>
      <c r="D115" s="168">
        <v>15.4</v>
      </c>
      <c r="E115" s="29">
        <v>1771.39</v>
      </c>
      <c r="F115" s="29">
        <v>1738.28</v>
      </c>
      <c r="G115" s="29">
        <v>1688.61</v>
      </c>
      <c r="H115" s="184">
        <v>1655.5</v>
      </c>
      <c r="I115" s="2"/>
    </row>
    <row r="116" spans="1:9" ht="12.75">
      <c r="A116" s="182"/>
      <c r="B116" s="21" t="s">
        <v>160</v>
      </c>
      <c r="C116" s="21">
        <v>12000</v>
      </c>
      <c r="D116" s="35">
        <v>21.4</v>
      </c>
      <c r="E116" s="29">
        <v>1946.33</v>
      </c>
      <c r="F116" s="29">
        <v>1909.95</v>
      </c>
      <c r="G116" s="29">
        <v>1855.38</v>
      </c>
      <c r="H116" s="184">
        <v>1819</v>
      </c>
      <c r="I116" s="2"/>
    </row>
    <row r="117" spans="1:9" ht="15.75">
      <c r="A117" s="198" t="s">
        <v>4</v>
      </c>
      <c r="B117" s="198"/>
      <c r="C117" s="198"/>
      <c r="D117" s="198"/>
      <c r="E117" s="198"/>
      <c r="F117" s="198"/>
      <c r="G117" s="198"/>
      <c r="H117" s="198"/>
      <c r="I117" s="2"/>
    </row>
    <row r="118" spans="1:9" ht="12.75">
      <c r="A118" s="73" t="s">
        <v>86</v>
      </c>
      <c r="B118" s="73" t="s">
        <v>88</v>
      </c>
      <c r="C118" s="73" t="s">
        <v>89</v>
      </c>
      <c r="D118" s="73" t="s">
        <v>90</v>
      </c>
      <c r="E118" s="73" t="s">
        <v>91</v>
      </c>
      <c r="F118" s="73" t="s">
        <v>92</v>
      </c>
      <c r="G118" s="73" t="s">
        <v>93</v>
      </c>
      <c r="H118" s="73" t="s">
        <v>1</v>
      </c>
      <c r="I118" s="2"/>
    </row>
    <row r="119" spans="1:9" ht="12" customHeight="1">
      <c r="A119" s="175"/>
      <c r="B119" s="21" t="s">
        <v>71</v>
      </c>
      <c r="C119" s="176">
        <v>6000</v>
      </c>
      <c r="D119" s="35">
        <v>0.25</v>
      </c>
      <c r="E119" s="29">
        <f>H119*1.07</f>
        <v>19.6131</v>
      </c>
      <c r="F119" s="29">
        <f>H119*1.05</f>
        <v>19.246499999999997</v>
      </c>
      <c r="G119" s="29">
        <f>H119*1.02</f>
        <v>18.6966</v>
      </c>
      <c r="H119" s="29">
        <v>18.33</v>
      </c>
      <c r="I119" s="2"/>
    </row>
    <row r="120" spans="1:9" ht="12" customHeight="1">
      <c r="A120" s="175"/>
      <c r="B120" s="21" t="s">
        <v>50</v>
      </c>
      <c r="C120" s="165">
        <v>11700</v>
      </c>
      <c r="D120" s="35">
        <v>0.45</v>
      </c>
      <c r="E120" s="29">
        <f aca="true" t="shared" si="12" ref="E120:E125">H120*1.07</f>
        <v>34.42725</v>
      </c>
      <c r="F120" s="29">
        <f aca="true" t="shared" si="13" ref="F120:F125">H120*1.05</f>
        <v>33.78375</v>
      </c>
      <c r="G120" s="29">
        <f aca="true" t="shared" si="14" ref="G120:G125">H120*1.02</f>
        <v>32.8185</v>
      </c>
      <c r="H120" s="29">
        <f>'За тонну'!G158*'За тонну'!H158/1000</f>
        <v>32.175</v>
      </c>
      <c r="I120" s="2"/>
    </row>
    <row r="121" spans="1:9" ht="12.75">
      <c r="A121" s="175"/>
      <c r="B121" s="21" t="s">
        <v>72</v>
      </c>
      <c r="C121" s="165">
        <v>11700</v>
      </c>
      <c r="D121" s="35">
        <v>0.65</v>
      </c>
      <c r="E121" s="29">
        <f t="shared" si="12"/>
        <v>51.1246</v>
      </c>
      <c r="F121" s="29">
        <f t="shared" si="13"/>
        <v>50.169000000000004</v>
      </c>
      <c r="G121" s="29">
        <f t="shared" si="14"/>
        <v>48.735600000000005</v>
      </c>
      <c r="H121" s="29">
        <v>47.78</v>
      </c>
      <c r="I121" s="2"/>
    </row>
    <row r="122" spans="1:9" ht="12.75">
      <c r="A122" s="175"/>
      <c r="B122" s="21" t="s">
        <v>21</v>
      </c>
      <c r="C122" s="165">
        <v>11700</v>
      </c>
      <c r="D122" s="35">
        <v>0.9</v>
      </c>
      <c r="E122" s="29">
        <f t="shared" si="12"/>
        <v>67.89150000000001</v>
      </c>
      <c r="F122" s="29">
        <f t="shared" si="13"/>
        <v>66.6225</v>
      </c>
      <c r="G122" s="29">
        <f t="shared" si="14"/>
        <v>64.71900000000001</v>
      </c>
      <c r="H122" s="29">
        <f>'За тонну'!G160*'За тонну'!H160/1000</f>
        <v>63.45</v>
      </c>
      <c r="I122" s="2"/>
    </row>
    <row r="123" spans="1:9" ht="12.75">
      <c r="A123" s="175"/>
      <c r="B123" s="21" t="s">
        <v>22</v>
      </c>
      <c r="C123" s="165">
        <v>11700</v>
      </c>
      <c r="D123" s="35">
        <v>1.25</v>
      </c>
      <c r="E123" s="29">
        <f t="shared" si="12"/>
        <v>90.28125</v>
      </c>
      <c r="F123" s="29">
        <f t="shared" si="13"/>
        <v>88.59375</v>
      </c>
      <c r="G123" s="29">
        <f t="shared" si="14"/>
        <v>86.0625</v>
      </c>
      <c r="H123" s="29">
        <f>'За тонну'!G161*'За тонну'!H161/1000</f>
        <v>84.375</v>
      </c>
      <c r="I123" s="2"/>
    </row>
    <row r="124" spans="1:9" ht="12.75">
      <c r="A124" s="175"/>
      <c r="B124" s="21" t="s">
        <v>39</v>
      </c>
      <c r="C124" s="165">
        <v>11700</v>
      </c>
      <c r="D124" s="35">
        <v>1.65</v>
      </c>
      <c r="E124" s="29">
        <f t="shared" si="12"/>
        <v>119.17125</v>
      </c>
      <c r="F124" s="29">
        <f t="shared" si="13"/>
        <v>116.94375000000001</v>
      </c>
      <c r="G124" s="29">
        <f t="shared" si="14"/>
        <v>113.6025</v>
      </c>
      <c r="H124" s="29">
        <f>'За тонну'!G162*'За тонну'!H162/1000</f>
        <v>111.375</v>
      </c>
      <c r="I124" s="2"/>
    </row>
    <row r="125" spans="1:9" ht="12.75">
      <c r="A125" s="170"/>
      <c r="B125" s="21" t="s">
        <v>32</v>
      </c>
      <c r="C125" s="165">
        <v>11700</v>
      </c>
      <c r="D125" s="35">
        <v>2.04</v>
      </c>
      <c r="E125" s="29">
        <f t="shared" si="12"/>
        <v>147.339</v>
      </c>
      <c r="F125" s="29">
        <f t="shared" si="13"/>
        <v>144.585</v>
      </c>
      <c r="G125" s="29">
        <f t="shared" si="14"/>
        <v>140.45399999999998</v>
      </c>
      <c r="H125" s="29">
        <f>'За тонну'!G163*'За тонну'!H163/1000</f>
        <v>137.7</v>
      </c>
      <c r="I125" s="2"/>
    </row>
    <row r="126" spans="1:9" ht="15.75">
      <c r="A126" s="199" t="s">
        <v>63</v>
      </c>
      <c r="B126" s="200"/>
      <c r="C126" s="200"/>
      <c r="D126" s="200"/>
      <c r="E126" s="200"/>
      <c r="F126" s="200"/>
      <c r="G126" s="200"/>
      <c r="H126" s="201"/>
      <c r="I126" s="2"/>
    </row>
    <row r="127" spans="1:9" ht="12.75">
      <c r="A127" s="73" t="s">
        <v>86</v>
      </c>
      <c r="B127" s="73" t="s">
        <v>88</v>
      </c>
      <c r="C127" s="73" t="s">
        <v>89</v>
      </c>
      <c r="D127" s="73" t="s">
        <v>90</v>
      </c>
      <c r="E127" s="73" t="s">
        <v>91</v>
      </c>
      <c r="F127" s="73" t="s">
        <v>92</v>
      </c>
      <c r="G127" s="73" t="s">
        <v>93</v>
      </c>
      <c r="H127" s="73" t="s">
        <v>1</v>
      </c>
      <c r="I127" s="2"/>
    </row>
    <row r="128" spans="1:9" ht="12.75">
      <c r="A128" s="170"/>
      <c r="B128" s="21">
        <v>6</v>
      </c>
      <c r="C128" s="21">
        <v>6000</v>
      </c>
      <c r="D128" s="35">
        <v>0.24</v>
      </c>
      <c r="E128" s="29">
        <f>H128*1.07</f>
        <v>18.7464</v>
      </c>
      <c r="F128" s="29">
        <f>H128*1.05</f>
        <v>18.396</v>
      </c>
      <c r="G128" s="29">
        <f aca="true" t="shared" si="15" ref="G128:G141">H128*1.02</f>
        <v>17.8704</v>
      </c>
      <c r="H128" s="29">
        <f>'За тонну'!G166*'За тонну'!H166/1000</f>
        <v>17.52</v>
      </c>
      <c r="I128" s="2"/>
    </row>
    <row r="129" spans="1:9" ht="12.75">
      <c r="A129" s="170"/>
      <c r="B129" s="21">
        <v>8</v>
      </c>
      <c r="C129" s="21">
        <v>6000</v>
      </c>
      <c r="D129" s="35">
        <v>0.42</v>
      </c>
      <c r="E129" s="29">
        <f aca="true" t="shared" si="16" ref="E129:E141">H129*1.07</f>
        <v>36.176700000000004</v>
      </c>
      <c r="F129" s="29">
        <f aca="true" t="shared" si="17" ref="F129:F141">H129*1.05</f>
        <v>35.5005</v>
      </c>
      <c r="G129" s="29">
        <f t="shared" si="15"/>
        <v>34.486200000000004</v>
      </c>
      <c r="H129" s="29">
        <f>'За тонну'!G167*'За тонну'!H167/1000</f>
        <v>33.81</v>
      </c>
      <c r="I129" s="2"/>
    </row>
    <row r="130" spans="1:9" ht="12.75">
      <c r="A130" s="170"/>
      <c r="B130" s="21">
        <v>10</v>
      </c>
      <c r="C130" s="21">
        <v>6000</v>
      </c>
      <c r="D130" s="35">
        <v>0.641</v>
      </c>
      <c r="E130" s="29">
        <f t="shared" si="16"/>
        <v>49.38264</v>
      </c>
      <c r="F130" s="29">
        <f t="shared" si="17"/>
        <v>48.4596</v>
      </c>
      <c r="G130" s="29">
        <f t="shared" si="15"/>
        <v>47.07504</v>
      </c>
      <c r="H130" s="29">
        <f>'За тонну'!G168*'За тонну'!H168/1000</f>
        <v>46.152</v>
      </c>
      <c r="I130" s="2"/>
    </row>
    <row r="131" spans="1:9" ht="12.75">
      <c r="A131" s="170"/>
      <c r="B131" s="21">
        <v>12</v>
      </c>
      <c r="C131" s="21">
        <v>11700</v>
      </c>
      <c r="D131" s="35">
        <v>0.9</v>
      </c>
      <c r="E131" s="29">
        <f t="shared" si="16"/>
        <v>78.96600000000001</v>
      </c>
      <c r="F131" s="29">
        <f t="shared" si="17"/>
        <v>77.49</v>
      </c>
      <c r="G131" s="29">
        <f t="shared" si="15"/>
        <v>75.276</v>
      </c>
      <c r="H131" s="29">
        <f>'За тонну'!G169*'За тонну'!H169/1000</f>
        <v>73.8</v>
      </c>
      <c r="I131" s="2"/>
    </row>
    <row r="132" spans="1:9" ht="12.75">
      <c r="A132" s="170"/>
      <c r="B132" s="8">
        <v>14</v>
      </c>
      <c r="C132" s="8">
        <v>11700</v>
      </c>
      <c r="D132" s="32">
        <v>1.33</v>
      </c>
      <c r="E132" s="29">
        <f t="shared" si="16"/>
        <v>115.2711</v>
      </c>
      <c r="F132" s="29">
        <f t="shared" si="17"/>
        <v>113.1165</v>
      </c>
      <c r="G132" s="29">
        <f t="shared" si="15"/>
        <v>109.8846</v>
      </c>
      <c r="H132" s="29">
        <v>107.73</v>
      </c>
      <c r="I132" s="2"/>
    </row>
    <row r="133" spans="1:9" ht="12.75">
      <c r="A133" s="170"/>
      <c r="B133" s="8">
        <v>16</v>
      </c>
      <c r="C133" s="8">
        <v>11700</v>
      </c>
      <c r="D133" s="32">
        <v>1.65</v>
      </c>
      <c r="E133" s="29">
        <f t="shared" si="16"/>
        <v>141.24</v>
      </c>
      <c r="F133" s="29">
        <f t="shared" si="17"/>
        <v>138.6</v>
      </c>
      <c r="G133" s="29">
        <f t="shared" si="15"/>
        <v>134.64000000000001</v>
      </c>
      <c r="H133" s="29">
        <v>132</v>
      </c>
      <c r="I133" s="2"/>
    </row>
    <row r="134" spans="1:9" ht="12.75">
      <c r="A134" s="170"/>
      <c r="B134" s="8">
        <v>18</v>
      </c>
      <c r="C134" s="8">
        <v>11700</v>
      </c>
      <c r="D134" s="32">
        <v>2.06</v>
      </c>
      <c r="E134" s="29">
        <f t="shared" si="16"/>
        <v>160.46576</v>
      </c>
      <c r="F134" s="29">
        <f t="shared" si="17"/>
        <v>157.4664</v>
      </c>
      <c r="G134" s="29">
        <f t="shared" si="15"/>
        <v>152.96735999999999</v>
      </c>
      <c r="H134" s="29">
        <f>'За тонну'!G172*'За тонну'!H172/1000</f>
        <v>149.968</v>
      </c>
      <c r="I134" s="2"/>
    </row>
    <row r="135" spans="1:9" ht="12.75">
      <c r="A135" s="170"/>
      <c r="B135" s="8">
        <v>20</v>
      </c>
      <c r="C135" s="8">
        <v>11700</v>
      </c>
      <c r="D135" s="32">
        <v>2.66</v>
      </c>
      <c r="E135" s="29">
        <f t="shared" si="16"/>
        <v>222.0036</v>
      </c>
      <c r="F135" s="29">
        <f t="shared" si="17"/>
        <v>217.85399999999998</v>
      </c>
      <c r="G135" s="29">
        <f t="shared" si="15"/>
        <v>211.62959999999998</v>
      </c>
      <c r="H135" s="29">
        <f>'За тонну'!G173*'За тонну'!H173/1000</f>
        <v>207.48</v>
      </c>
      <c r="I135" s="2"/>
    </row>
    <row r="136" spans="1:9" ht="12.75">
      <c r="A136" s="170"/>
      <c r="B136" s="8">
        <v>24</v>
      </c>
      <c r="C136" s="8">
        <v>6050</v>
      </c>
      <c r="D136" s="32">
        <v>3.8</v>
      </c>
      <c r="E136" s="29">
        <f t="shared" si="16"/>
        <v>311.049</v>
      </c>
      <c r="F136" s="29">
        <f t="shared" si="17"/>
        <v>305.235</v>
      </c>
      <c r="G136" s="29">
        <f t="shared" si="15"/>
        <v>296.514</v>
      </c>
      <c r="H136" s="29">
        <f>'За тонну'!G174*'За тонну'!H174/1000</f>
        <v>290.7</v>
      </c>
      <c r="I136" s="2"/>
    </row>
    <row r="137" spans="1:9" ht="12.75">
      <c r="A137" s="170" t="s">
        <v>149</v>
      </c>
      <c r="B137" s="8">
        <v>30</v>
      </c>
      <c r="C137" s="8">
        <v>6070</v>
      </c>
      <c r="D137" s="32">
        <v>5.7</v>
      </c>
      <c r="E137" s="29">
        <f t="shared" si="16"/>
        <v>475.72200000000004</v>
      </c>
      <c r="F137" s="29">
        <f t="shared" si="17"/>
        <v>466.83000000000004</v>
      </c>
      <c r="G137" s="29">
        <f t="shared" si="15"/>
        <v>453.492</v>
      </c>
      <c r="H137" s="29">
        <f>'За тонну'!G175*'За тонну'!H175/1000</f>
        <v>444.6</v>
      </c>
      <c r="I137" s="2"/>
    </row>
    <row r="138" spans="1:9" ht="12.75">
      <c r="A138" s="170" t="s">
        <v>149</v>
      </c>
      <c r="B138" s="8">
        <v>32</v>
      </c>
      <c r="C138" s="8">
        <v>6060</v>
      </c>
      <c r="D138" s="32">
        <v>6.5</v>
      </c>
      <c r="E138" s="29">
        <f t="shared" si="16"/>
        <v>539.0125</v>
      </c>
      <c r="F138" s="29">
        <f t="shared" si="17"/>
        <v>528.9375</v>
      </c>
      <c r="G138" s="29">
        <f t="shared" si="15"/>
        <v>513.825</v>
      </c>
      <c r="H138" s="29">
        <f>'За тонну'!G176*'За тонну'!H176/1000</f>
        <v>503.75</v>
      </c>
      <c r="I138" s="2"/>
    </row>
    <row r="139" spans="1:9" ht="12.75">
      <c r="A139" s="170" t="s">
        <v>149</v>
      </c>
      <c r="B139" s="8">
        <v>36</v>
      </c>
      <c r="C139" s="8">
        <v>6000</v>
      </c>
      <c r="D139" s="32">
        <v>8</v>
      </c>
      <c r="E139" s="29">
        <f t="shared" si="16"/>
        <v>663.4000000000001</v>
      </c>
      <c r="F139" s="29">
        <f t="shared" si="17"/>
        <v>651</v>
      </c>
      <c r="G139" s="29">
        <f t="shared" si="15"/>
        <v>632.4</v>
      </c>
      <c r="H139" s="29">
        <f>'За тонну'!G177*'За тонну'!H177/1000</f>
        <v>620</v>
      </c>
      <c r="I139" s="2"/>
    </row>
    <row r="140" spans="1:9" ht="12.75">
      <c r="A140" s="170" t="s">
        <v>149</v>
      </c>
      <c r="B140" s="8">
        <v>70</v>
      </c>
      <c r="C140" s="8">
        <v>6030</v>
      </c>
      <c r="D140" s="32">
        <v>31</v>
      </c>
      <c r="E140" s="29">
        <f t="shared" si="16"/>
        <v>2570.675</v>
      </c>
      <c r="F140" s="29">
        <f t="shared" si="17"/>
        <v>2522.625</v>
      </c>
      <c r="G140" s="29">
        <f t="shared" si="15"/>
        <v>2450.55</v>
      </c>
      <c r="H140" s="29">
        <f>'За тонну'!G178*'За тонну'!H178/1000</f>
        <v>2402.5</v>
      </c>
      <c r="I140" s="2"/>
    </row>
    <row r="141" spans="1:9" ht="13.5" customHeight="1">
      <c r="A141" s="170" t="s">
        <v>149</v>
      </c>
      <c r="B141" s="8">
        <v>80</v>
      </c>
      <c r="C141" s="8">
        <v>6030</v>
      </c>
      <c r="D141" s="32">
        <v>43.5</v>
      </c>
      <c r="E141" s="29">
        <f t="shared" si="16"/>
        <v>3607.2375</v>
      </c>
      <c r="F141" s="29">
        <f t="shared" si="17"/>
        <v>3539.8125</v>
      </c>
      <c r="G141" s="29">
        <f t="shared" si="15"/>
        <v>3438.675</v>
      </c>
      <c r="H141" s="29">
        <f>'За тонну'!G179*'За тонну'!H179/1000</f>
        <v>3371.25</v>
      </c>
      <c r="I141" s="2"/>
    </row>
    <row r="142" spans="1:9" ht="12.75">
      <c r="A142" s="170"/>
      <c r="B142" s="8">
        <v>100</v>
      </c>
      <c r="C142" s="8" t="s">
        <v>85</v>
      </c>
      <c r="D142" s="32">
        <v>62</v>
      </c>
      <c r="E142" s="29">
        <f>H142*1.07</f>
        <v>5141.35</v>
      </c>
      <c r="F142" s="29">
        <f>H142*1.05</f>
        <v>5045.25</v>
      </c>
      <c r="G142" s="29">
        <f>H142*1.02</f>
        <v>4901.1</v>
      </c>
      <c r="H142" s="29">
        <f>'За тонну'!G180*'За тонну'!H180/1000</f>
        <v>4805</v>
      </c>
      <c r="I142" s="2"/>
    </row>
    <row r="143" spans="1:9" ht="15.75">
      <c r="A143" s="198" t="s">
        <v>103</v>
      </c>
      <c r="B143" s="198"/>
      <c r="C143" s="198"/>
      <c r="D143" s="198"/>
      <c r="E143" s="198"/>
      <c r="F143" s="198"/>
      <c r="G143" s="198"/>
      <c r="H143" s="198"/>
      <c r="I143" s="2"/>
    </row>
    <row r="144" spans="1:9" ht="12.75">
      <c r="A144" s="73" t="s">
        <v>94</v>
      </c>
      <c r="B144" s="73" t="s">
        <v>87</v>
      </c>
      <c r="C144" s="73" t="s">
        <v>89</v>
      </c>
      <c r="D144" s="73" t="s">
        <v>90</v>
      </c>
      <c r="E144" s="73" t="s">
        <v>91</v>
      </c>
      <c r="F144" s="73" t="s">
        <v>92</v>
      </c>
      <c r="G144" s="73" t="s">
        <v>93</v>
      </c>
      <c r="H144" s="73" t="s">
        <v>1</v>
      </c>
      <c r="I144" s="2"/>
    </row>
    <row r="145" spans="1:9" ht="15.75">
      <c r="A145" s="27" t="s">
        <v>25</v>
      </c>
      <c r="B145" s="28" t="s">
        <v>81</v>
      </c>
      <c r="C145" s="28">
        <v>6000</v>
      </c>
      <c r="D145" s="36">
        <v>0.51</v>
      </c>
      <c r="E145" s="29">
        <f aca="true" t="shared" si="18" ref="E145:E150">H145*1.07</f>
        <v>58.122400000000006</v>
      </c>
      <c r="F145" s="29">
        <f aca="true" t="shared" si="19" ref="F145:F150">H145*1.05</f>
        <v>57.036</v>
      </c>
      <c r="G145" s="29">
        <f aca="true" t="shared" si="20" ref="G145:G150">H145*1.02</f>
        <v>55.4064</v>
      </c>
      <c r="H145" s="29">
        <v>54.32</v>
      </c>
      <c r="I145" s="2"/>
    </row>
    <row r="146" spans="1:9" ht="12.75">
      <c r="A146" s="21" t="s">
        <v>25</v>
      </c>
      <c r="B146" s="165" t="s">
        <v>10</v>
      </c>
      <c r="C146" s="21">
        <v>6000</v>
      </c>
      <c r="D146" s="35">
        <v>0.9</v>
      </c>
      <c r="E146" s="29">
        <f t="shared" si="18"/>
        <v>73.6695</v>
      </c>
      <c r="F146" s="29">
        <f t="shared" si="19"/>
        <v>72.2925</v>
      </c>
      <c r="G146" s="29">
        <f t="shared" si="20"/>
        <v>70.22699999999999</v>
      </c>
      <c r="H146" s="29">
        <f>'За тонну'!G184*'За тонну'!H184/1000</f>
        <v>68.85</v>
      </c>
      <c r="I146" s="2"/>
    </row>
    <row r="147" spans="1:9" ht="12.75">
      <c r="A147" s="21" t="s">
        <v>25</v>
      </c>
      <c r="B147" s="185" t="s">
        <v>11</v>
      </c>
      <c r="C147" s="21">
        <v>6000</v>
      </c>
      <c r="D147" s="35">
        <v>1.2</v>
      </c>
      <c r="E147" s="29">
        <f t="shared" si="18"/>
        <v>97.584</v>
      </c>
      <c r="F147" s="29">
        <f t="shared" si="19"/>
        <v>95.76</v>
      </c>
      <c r="G147" s="29">
        <f t="shared" si="20"/>
        <v>93.024</v>
      </c>
      <c r="H147" s="29">
        <f>'За тонну'!G185*'За тонну'!H185/1000</f>
        <v>91.2</v>
      </c>
      <c r="I147" s="2"/>
    </row>
    <row r="148" spans="1:9" ht="12.75">
      <c r="A148" s="21" t="s">
        <v>25</v>
      </c>
      <c r="B148" s="175" t="s">
        <v>44</v>
      </c>
      <c r="C148" s="21">
        <v>6000</v>
      </c>
      <c r="D148" s="168">
        <v>1.7</v>
      </c>
      <c r="E148" s="29">
        <f t="shared" si="18"/>
        <v>132.68</v>
      </c>
      <c r="F148" s="29">
        <f t="shared" si="19"/>
        <v>130.20000000000002</v>
      </c>
      <c r="G148" s="29">
        <f t="shared" si="20"/>
        <v>126.48</v>
      </c>
      <c r="H148" s="29">
        <v>124</v>
      </c>
      <c r="I148" s="2"/>
    </row>
    <row r="149" spans="1:9" ht="12.75">
      <c r="A149" s="21" t="s">
        <v>25</v>
      </c>
      <c r="B149" s="182" t="s">
        <v>6</v>
      </c>
      <c r="C149" s="21">
        <v>6000</v>
      </c>
      <c r="D149" s="173">
        <v>2.1</v>
      </c>
      <c r="E149" s="29">
        <f t="shared" si="18"/>
        <v>180.6588</v>
      </c>
      <c r="F149" s="29">
        <f t="shared" si="19"/>
        <v>177.282</v>
      </c>
      <c r="G149" s="29">
        <f t="shared" si="20"/>
        <v>172.2168</v>
      </c>
      <c r="H149" s="29">
        <f>'За тонну'!G187*'За тонну'!H187/1000</f>
        <v>168.84</v>
      </c>
      <c r="I149" s="2"/>
    </row>
    <row r="150" spans="1:9" ht="12.75">
      <c r="A150" s="21"/>
      <c r="B150" s="182" t="s">
        <v>7</v>
      </c>
      <c r="C150" s="21">
        <v>6000</v>
      </c>
      <c r="D150" s="173">
        <v>3.15</v>
      </c>
      <c r="E150" s="29">
        <f t="shared" si="18"/>
        <v>254.47275</v>
      </c>
      <c r="F150" s="29">
        <f t="shared" si="19"/>
        <v>249.71625</v>
      </c>
      <c r="G150" s="29">
        <f t="shared" si="20"/>
        <v>242.5815</v>
      </c>
      <c r="H150" s="29">
        <f>'За тонну'!G188*'За тонну'!H188/1000</f>
        <v>237.825</v>
      </c>
      <c r="I150" s="2"/>
    </row>
    <row r="151" spans="1:9" ht="15.75">
      <c r="A151" s="198" t="s">
        <v>101</v>
      </c>
      <c r="B151" s="198"/>
      <c r="C151" s="198"/>
      <c r="D151" s="198"/>
      <c r="E151" s="198"/>
      <c r="F151" s="198"/>
      <c r="G151" s="198"/>
      <c r="H151" s="198"/>
      <c r="I151" s="2"/>
    </row>
    <row r="152" spans="1:9" ht="12.75">
      <c r="A152" s="73" t="s">
        <v>94</v>
      </c>
      <c r="B152" s="73" t="s">
        <v>87</v>
      </c>
      <c r="C152" s="73" t="s">
        <v>89</v>
      </c>
      <c r="D152" s="73" t="s">
        <v>90</v>
      </c>
      <c r="E152" s="73" t="s">
        <v>91</v>
      </c>
      <c r="F152" s="73" t="s">
        <v>92</v>
      </c>
      <c r="G152" s="73" t="s">
        <v>93</v>
      </c>
      <c r="H152" s="73" t="s">
        <v>1</v>
      </c>
      <c r="I152" s="2"/>
    </row>
    <row r="153" spans="1:9" ht="12.75">
      <c r="A153" s="25" t="s">
        <v>67</v>
      </c>
      <c r="B153" s="23" t="s">
        <v>30</v>
      </c>
      <c r="C153" s="23">
        <v>6000</v>
      </c>
      <c r="D153" s="37">
        <v>0.65</v>
      </c>
      <c r="E153" s="29">
        <f aca="true" t="shared" si="21" ref="E153:E158">H153*1.07</f>
        <v>58.422000000000004</v>
      </c>
      <c r="F153" s="29">
        <f aca="true" t="shared" si="22" ref="F153:F158">H153*1.05</f>
        <v>57.330000000000005</v>
      </c>
      <c r="G153" s="29">
        <f aca="true" t="shared" si="23" ref="G153:G158">H153*1.02</f>
        <v>55.692</v>
      </c>
      <c r="H153" s="29">
        <f>'За тонну'!G191*'За тонну'!H191/1000</f>
        <v>54.6</v>
      </c>
      <c r="I153" s="2"/>
    </row>
    <row r="154" spans="1:9" ht="12.75">
      <c r="A154" s="25" t="s">
        <v>67</v>
      </c>
      <c r="B154" s="23" t="s">
        <v>17</v>
      </c>
      <c r="C154" s="23">
        <v>6000</v>
      </c>
      <c r="D154" s="37">
        <v>0.88</v>
      </c>
      <c r="E154" s="29">
        <f t="shared" si="21"/>
        <v>77.2112</v>
      </c>
      <c r="F154" s="29">
        <f t="shared" si="22"/>
        <v>75.768</v>
      </c>
      <c r="G154" s="29">
        <f t="shared" si="23"/>
        <v>73.6032</v>
      </c>
      <c r="H154" s="29">
        <f>'За тонну'!G192*'За тонну'!H192/1000</f>
        <v>72.16</v>
      </c>
      <c r="I154" s="2"/>
    </row>
    <row r="155" spans="1:9" ht="12.75">
      <c r="A155" s="26"/>
      <c r="B155" s="23" t="s">
        <v>73</v>
      </c>
      <c r="C155" s="23">
        <v>6000</v>
      </c>
      <c r="D155" s="37">
        <v>1</v>
      </c>
      <c r="E155" s="29">
        <f t="shared" si="21"/>
        <v>85.06500000000001</v>
      </c>
      <c r="F155" s="29">
        <f t="shared" si="22"/>
        <v>83.47500000000001</v>
      </c>
      <c r="G155" s="29">
        <f t="shared" si="23"/>
        <v>81.09</v>
      </c>
      <c r="H155" s="29">
        <f>'За тонну'!G193*'За тонну'!H193/1000</f>
        <v>79.5</v>
      </c>
      <c r="I155" s="2"/>
    </row>
    <row r="156" spans="1:9" ht="12.75">
      <c r="A156" s="26" t="s">
        <v>67</v>
      </c>
      <c r="B156" s="8" t="s">
        <v>43</v>
      </c>
      <c r="C156" s="8">
        <v>6000</v>
      </c>
      <c r="D156" s="38">
        <v>1.3</v>
      </c>
      <c r="E156" s="29">
        <f t="shared" si="21"/>
        <v>105.2987</v>
      </c>
      <c r="F156" s="29">
        <f t="shared" si="22"/>
        <v>103.3305</v>
      </c>
      <c r="G156" s="29">
        <f t="shared" si="23"/>
        <v>100.37819999999999</v>
      </c>
      <c r="H156" s="29">
        <f>'За тонну'!G194*'За тонну'!H194/1000</f>
        <v>98.41</v>
      </c>
      <c r="I156" s="2"/>
    </row>
    <row r="157" spans="1:9" ht="12.75">
      <c r="A157" s="26"/>
      <c r="B157" s="8" t="s">
        <v>62</v>
      </c>
      <c r="C157" s="8">
        <v>6000</v>
      </c>
      <c r="D157" s="38">
        <v>1.65</v>
      </c>
      <c r="E157" s="29">
        <f t="shared" si="21"/>
        <v>135.7723</v>
      </c>
      <c r="F157" s="29">
        <f t="shared" si="22"/>
        <v>133.2345</v>
      </c>
      <c r="G157" s="29">
        <f t="shared" si="23"/>
        <v>129.4278</v>
      </c>
      <c r="H157" s="29">
        <v>126.89</v>
      </c>
      <c r="I157" s="2"/>
    </row>
    <row r="158" spans="1:9" ht="12.75">
      <c r="A158" s="7"/>
      <c r="B158" s="8" t="s">
        <v>45</v>
      </c>
      <c r="C158" s="8">
        <v>6000</v>
      </c>
      <c r="D158" s="38">
        <v>1.98</v>
      </c>
      <c r="E158" s="29">
        <f t="shared" si="21"/>
        <v>160.8531</v>
      </c>
      <c r="F158" s="29">
        <f t="shared" si="22"/>
        <v>157.84650000000002</v>
      </c>
      <c r="G158" s="29">
        <f t="shared" si="23"/>
        <v>153.3366</v>
      </c>
      <c r="H158" s="29">
        <v>150.33</v>
      </c>
      <c r="I158" s="2"/>
    </row>
    <row r="159" spans="1:9" ht="15.75">
      <c r="A159" s="198" t="s">
        <v>64</v>
      </c>
      <c r="B159" s="198"/>
      <c r="C159" s="198"/>
      <c r="D159" s="198"/>
      <c r="E159" s="198"/>
      <c r="F159" s="198"/>
      <c r="G159" s="198"/>
      <c r="H159" s="198"/>
      <c r="I159" s="2"/>
    </row>
    <row r="160" spans="1:9" ht="12.75">
      <c r="A160" s="73" t="s">
        <v>94</v>
      </c>
      <c r="B160" s="73" t="s">
        <v>88</v>
      </c>
      <c r="C160" s="73" t="s">
        <v>89</v>
      </c>
      <c r="D160" s="73" t="s">
        <v>90</v>
      </c>
      <c r="E160" s="73" t="s">
        <v>91</v>
      </c>
      <c r="F160" s="73" t="s">
        <v>92</v>
      </c>
      <c r="G160" s="73" t="s">
        <v>93</v>
      </c>
      <c r="H160" s="73" t="s">
        <v>1</v>
      </c>
      <c r="I160" s="2"/>
    </row>
    <row r="161" spans="1:8" ht="12.75">
      <c r="A161" s="21" t="s">
        <v>146</v>
      </c>
      <c r="B161" s="21">
        <v>10</v>
      </c>
      <c r="C161" s="21" t="s">
        <v>8</v>
      </c>
      <c r="D161" s="39">
        <v>0.69</v>
      </c>
      <c r="E161" s="29">
        <f>H161*1.07</f>
        <v>75.3066</v>
      </c>
      <c r="F161" s="29">
        <f>H161*1.05</f>
        <v>73.899</v>
      </c>
      <c r="G161" s="29">
        <f>H161*1.02</f>
        <v>71.7876</v>
      </c>
      <c r="H161" s="29">
        <f>'За тонну'!G199*'За тонну'!H199/1000</f>
        <v>70.38</v>
      </c>
    </row>
    <row r="162" spans="1:8" ht="12.75">
      <c r="A162" s="21" t="s">
        <v>146</v>
      </c>
      <c r="B162" s="21">
        <v>12</v>
      </c>
      <c r="C162" s="21" t="s">
        <v>8</v>
      </c>
      <c r="D162" s="39">
        <v>0.99</v>
      </c>
      <c r="E162" s="29">
        <f aca="true" t="shared" si="24" ref="E162:E175">H162*1.07</f>
        <v>108.04860000000001</v>
      </c>
      <c r="F162" s="29">
        <f aca="true" t="shared" si="25" ref="F162:F175">H162*1.05</f>
        <v>106.02900000000001</v>
      </c>
      <c r="G162" s="29">
        <f aca="true" t="shared" si="26" ref="G162:G175">H162*1.02</f>
        <v>102.9996</v>
      </c>
      <c r="H162" s="29">
        <f>'За тонну'!G200*'За тонну'!H200/1000</f>
        <v>100.98</v>
      </c>
    </row>
    <row r="163" spans="1:8" ht="12.75">
      <c r="A163" s="21" t="s">
        <v>146</v>
      </c>
      <c r="B163" s="171">
        <v>14</v>
      </c>
      <c r="C163" s="171" t="s">
        <v>8</v>
      </c>
      <c r="D163" s="173">
        <v>1.33</v>
      </c>
      <c r="E163" s="29">
        <f t="shared" si="24"/>
        <v>148.0024</v>
      </c>
      <c r="F163" s="29">
        <f t="shared" si="25"/>
        <v>145.236</v>
      </c>
      <c r="G163" s="29">
        <f t="shared" si="26"/>
        <v>141.0864</v>
      </c>
      <c r="H163" s="29">
        <f>'За тонну'!G201*'За тонну'!H201/1000</f>
        <v>138.32</v>
      </c>
    </row>
    <row r="164" spans="1:8" ht="12.75">
      <c r="A164" s="21" t="s">
        <v>146</v>
      </c>
      <c r="B164" s="171">
        <v>15</v>
      </c>
      <c r="C164" s="171" t="s">
        <v>12</v>
      </c>
      <c r="D164" s="173">
        <v>1.96</v>
      </c>
      <c r="E164" s="29">
        <f t="shared" si="24"/>
        <v>218.1088</v>
      </c>
      <c r="F164" s="29">
        <f t="shared" si="25"/>
        <v>214.032</v>
      </c>
      <c r="G164" s="29">
        <f t="shared" si="26"/>
        <v>207.9168</v>
      </c>
      <c r="H164" s="29">
        <f>'За тонну'!G202*'За тонну'!H202/1000</f>
        <v>203.84</v>
      </c>
    </row>
    <row r="165" spans="1:8" ht="12.75">
      <c r="A165" s="21" t="s">
        <v>146</v>
      </c>
      <c r="B165" s="171">
        <v>17</v>
      </c>
      <c r="C165" s="171" t="s">
        <v>12</v>
      </c>
      <c r="D165" s="173">
        <v>2</v>
      </c>
      <c r="E165" s="29">
        <f t="shared" si="24"/>
        <v>222.56</v>
      </c>
      <c r="F165" s="29">
        <f t="shared" si="25"/>
        <v>218.4</v>
      </c>
      <c r="G165" s="29">
        <f t="shared" si="26"/>
        <v>212.16</v>
      </c>
      <c r="H165" s="29">
        <f>'За тонну'!G203*'За тонну'!H203/1000</f>
        <v>208</v>
      </c>
    </row>
    <row r="166" spans="1:8" ht="12.75">
      <c r="A166" s="21" t="s">
        <v>146</v>
      </c>
      <c r="B166" s="171">
        <v>19</v>
      </c>
      <c r="C166" s="171" t="s">
        <v>82</v>
      </c>
      <c r="D166" s="173">
        <v>2.66</v>
      </c>
      <c r="E166" s="29">
        <f t="shared" si="24"/>
        <v>247.6194</v>
      </c>
      <c r="F166" s="29">
        <f t="shared" si="25"/>
        <v>242.99099999999999</v>
      </c>
      <c r="G166" s="29">
        <f t="shared" si="26"/>
        <v>236.0484</v>
      </c>
      <c r="H166" s="29">
        <f>'За тонну'!G204*'За тонну'!H204/1000</f>
        <v>231.42</v>
      </c>
    </row>
    <row r="167" spans="1:8" ht="12.75">
      <c r="A167" s="21" t="s">
        <v>146</v>
      </c>
      <c r="B167" s="171">
        <v>22</v>
      </c>
      <c r="C167" s="171" t="s">
        <v>12</v>
      </c>
      <c r="D167" s="173">
        <v>3.26</v>
      </c>
      <c r="E167" s="29">
        <f t="shared" si="24"/>
        <v>303.4734</v>
      </c>
      <c r="F167" s="29">
        <f t="shared" si="25"/>
        <v>297.80100000000004</v>
      </c>
      <c r="G167" s="29">
        <f t="shared" si="26"/>
        <v>289.2924</v>
      </c>
      <c r="H167" s="29">
        <f>'За тонну'!G205*'За тонну'!H205/1000</f>
        <v>283.62</v>
      </c>
    </row>
    <row r="168" spans="1:8" ht="12.75">
      <c r="A168" s="21" t="s">
        <v>146</v>
      </c>
      <c r="B168" s="171">
        <v>24</v>
      </c>
      <c r="C168" s="171" t="s">
        <v>12</v>
      </c>
      <c r="D168" s="173">
        <v>3.86</v>
      </c>
      <c r="E168" s="29">
        <f t="shared" si="24"/>
        <v>381.6689999999999</v>
      </c>
      <c r="F168" s="29">
        <f t="shared" si="25"/>
        <v>374.53499999999997</v>
      </c>
      <c r="G168" s="29">
        <f t="shared" si="26"/>
        <v>363.83399999999995</v>
      </c>
      <c r="H168" s="29">
        <f>'За тонну'!G206*'За тонну'!H206/1000</f>
        <v>356.69999999999993</v>
      </c>
    </row>
    <row r="169" spans="1:8" ht="12.75">
      <c r="A169" s="21" t="s">
        <v>150</v>
      </c>
      <c r="B169" s="171">
        <v>27</v>
      </c>
      <c r="C169" s="171" t="s">
        <v>12</v>
      </c>
      <c r="D169" s="173">
        <v>5</v>
      </c>
      <c r="E169" s="29">
        <f t="shared" si="24"/>
        <v>465.45000000000005</v>
      </c>
      <c r="F169" s="29">
        <f t="shared" si="25"/>
        <v>456.75</v>
      </c>
      <c r="G169" s="29">
        <f t="shared" si="26"/>
        <v>443.7</v>
      </c>
      <c r="H169" s="29">
        <f>'За тонну'!G207*'За тонну'!H207/1000</f>
        <v>435</v>
      </c>
    </row>
    <row r="170" spans="1:8" ht="12.75">
      <c r="A170" s="21" t="s">
        <v>146</v>
      </c>
      <c r="B170" s="171">
        <v>30</v>
      </c>
      <c r="C170" s="171" t="s">
        <v>12</v>
      </c>
      <c r="D170" s="173">
        <v>6.5</v>
      </c>
      <c r="E170" s="29">
        <f t="shared" si="24"/>
        <v>605.085</v>
      </c>
      <c r="F170" s="29">
        <f t="shared" si="25"/>
        <v>593.775</v>
      </c>
      <c r="G170" s="29">
        <f t="shared" si="26"/>
        <v>576.8100000000001</v>
      </c>
      <c r="H170" s="29">
        <f>'За тонну'!G208*'За тонну'!H208/1000</f>
        <v>565.5</v>
      </c>
    </row>
    <row r="171" spans="1:8" ht="12.75">
      <c r="A171" s="21" t="s">
        <v>150</v>
      </c>
      <c r="B171" s="171">
        <v>32</v>
      </c>
      <c r="C171" s="171" t="s">
        <v>12</v>
      </c>
      <c r="D171" s="173">
        <v>6.97</v>
      </c>
      <c r="E171" s="29">
        <f t="shared" si="24"/>
        <v>648.8373</v>
      </c>
      <c r="F171" s="29">
        <f t="shared" si="25"/>
        <v>636.7095</v>
      </c>
      <c r="G171" s="29">
        <f t="shared" si="26"/>
        <v>618.5178</v>
      </c>
      <c r="H171" s="29">
        <f>'За тонну'!G209*'За тонну'!H209/1000</f>
        <v>606.39</v>
      </c>
    </row>
    <row r="172" spans="1:8" ht="12.75">
      <c r="A172" s="21" t="s">
        <v>146</v>
      </c>
      <c r="B172" s="171">
        <v>36</v>
      </c>
      <c r="C172" s="171" t="s">
        <v>12</v>
      </c>
      <c r="D172" s="173">
        <v>8.88</v>
      </c>
      <c r="E172" s="29">
        <f t="shared" si="24"/>
        <v>826.6392000000002</v>
      </c>
      <c r="F172" s="29">
        <f t="shared" si="25"/>
        <v>811.1880000000002</v>
      </c>
      <c r="G172" s="29">
        <f t="shared" si="26"/>
        <v>788.0112000000001</v>
      </c>
      <c r="H172" s="29">
        <f>'За тонну'!G210*'За тонну'!H210/1000</f>
        <v>772.5600000000002</v>
      </c>
    </row>
    <row r="173" spans="1:8" ht="12.75">
      <c r="A173" s="21" t="s">
        <v>146</v>
      </c>
      <c r="B173" s="171">
        <v>41</v>
      </c>
      <c r="C173" s="171" t="s">
        <v>12</v>
      </c>
      <c r="D173" s="173">
        <v>11.54</v>
      </c>
      <c r="E173" s="29">
        <f t="shared" si="24"/>
        <v>1074.2586</v>
      </c>
      <c r="F173" s="29">
        <f t="shared" si="25"/>
        <v>1054.1789999999999</v>
      </c>
      <c r="G173" s="29">
        <f t="shared" si="26"/>
        <v>1024.0595999999998</v>
      </c>
      <c r="H173" s="29">
        <f>'За тонну'!G211*'За тонну'!H211/1000</f>
        <v>1003.9799999999999</v>
      </c>
    </row>
    <row r="174" spans="1:8" ht="12.75">
      <c r="A174" s="21" t="s">
        <v>146</v>
      </c>
      <c r="B174" s="171">
        <v>46</v>
      </c>
      <c r="C174" s="171" t="s">
        <v>12</v>
      </c>
      <c r="D174" s="173">
        <v>14.4</v>
      </c>
      <c r="E174" s="29">
        <f t="shared" si="24"/>
        <v>1509.9840000000002</v>
      </c>
      <c r="F174" s="29">
        <f t="shared" si="25"/>
        <v>1481.7600000000002</v>
      </c>
      <c r="G174" s="29">
        <f t="shared" si="26"/>
        <v>1439.424</v>
      </c>
      <c r="H174" s="29">
        <f>'За тонну'!G212*'За тонну'!H212/1000</f>
        <v>1411.2</v>
      </c>
    </row>
    <row r="175" spans="1:8" ht="12.75">
      <c r="A175" s="21" t="s">
        <v>146</v>
      </c>
      <c r="B175" s="171">
        <v>55</v>
      </c>
      <c r="C175" s="171" t="s">
        <v>12</v>
      </c>
      <c r="D175" s="173">
        <v>17</v>
      </c>
      <c r="E175" s="29">
        <f t="shared" si="24"/>
        <v>2370.585</v>
      </c>
      <c r="F175" s="29">
        <f t="shared" si="25"/>
        <v>2326.275</v>
      </c>
      <c r="G175" s="29">
        <f t="shared" si="26"/>
        <v>2259.81</v>
      </c>
      <c r="H175" s="29">
        <f>'За тонну'!G213*'За тонну'!H213/1000</f>
        <v>2215.5</v>
      </c>
    </row>
  </sheetData>
  <sheetProtection/>
  <mergeCells count="12">
    <mergeCell ref="A1:I1"/>
    <mergeCell ref="A126:H126"/>
    <mergeCell ref="A151:H151"/>
    <mergeCell ref="A75:H75"/>
    <mergeCell ref="A92:H92"/>
    <mergeCell ref="A143:H143"/>
    <mergeCell ref="A159:H159"/>
    <mergeCell ref="A117:H117"/>
    <mergeCell ref="A110:H110"/>
    <mergeCell ref="A7:I7"/>
    <mergeCell ref="A10:I10"/>
    <mergeCell ref="A31:I3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4"/>
  <rowBreaks count="3" manualBreakCount="3">
    <brk id="44" max="8" man="1"/>
    <brk id="91" max="8" man="1"/>
    <brk id="125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zoomScale="120" zoomScaleNormal="120" zoomScaleSheetLayoutView="100" zoomScalePageLayoutView="0" workbookViewId="0" topLeftCell="A1">
      <selection activeCell="L180" sqref="L180"/>
    </sheetView>
  </sheetViews>
  <sheetFormatPr defaultColWidth="9.00390625" defaultRowHeight="12.75"/>
  <cols>
    <col min="1" max="1" width="16.00390625" style="0" customWidth="1"/>
    <col min="2" max="2" width="11.875" style="0" customWidth="1"/>
    <col min="3" max="3" width="11.125" style="0" customWidth="1"/>
    <col min="4" max="4" width="10.75390625" style="0" customWidth="1"/>
    <col min="5" max="5" width="9.00390625" style="0" customWidth="1"/>
    <col min="6" max="6" width="8.75390625" style="0" customWidth="1"/>
    <col min="7" max="7" width="8.625" style="0" customWidth="1"/>
    <col min="8" max="8" width="9.625" style="0" customWidth="1"/>
    <col min="9" max="9" width="11.375" style="45" customWidth="1"/>
    <col min="10" max="10" width="9.25390625" style="0" hidden="1" customWidth="1"/>
  </cols>
  <sheetData>
    <row r="1" spans="1:9" ht="20.25">
      <c r="A1" s="203" t="s">
        <v>136</v>
      </c>
      <c r="B1" s="203"/>
      <c r="C1" s="203"/>
      <c r="D1" s="203"/>
      <c r="E1" s="203"/>
      <c r="F1" s="203"/>
      <c r="G1" s="203"/>
      <c r="H1" s="203"/>
      <c r="I1" s="203"/>
    </row>
    <row r="2" spans="1:9" ht="6.75" customHeight="1">
      <c r="A2" s="77"/>
      <c r="B2" s="77"/>
      <c r="C2" s="77"/>
      <c r="D2" s="77"/>
      <c r="E2" s="77"/>
      <c r="F2" s="77"/>
      <c r="G2" s="77"/>
      <c r="H2" s="77"/>
      <c r="I2" s="77"/>
    </row>
    <row r="3" spans="1:9" ht="20.25">
      <c r="A3" s="77"/>
      <c r="B3" s="77"/>
      <c r="C3" s="77"/>
      <c r="D3" s="77"/>
      <c r="F3" s="2" t="s">
        <v>140</v>
      </c>
      <c r="G3" s="2"/>
      <c r="H3" s="77"/>
      <c r="I3" s="77"/>
    </row>
    <row r="4" spans="1:9" ht="20.25">
      <c r="A4" s="77"/>
      <c r="B4" s="77"/>
      <c r="C4" s="77"/>
      <c r="D4" s="77"/>
      <c r="F4" s="2" t="s">
        <v>141</v>
      </c>
      <c r="G4" s="2"/>
      <c r="H4" s="77"/>
      <c r="I4" s="77"/>
    </row>
    <row r="5" spans="1:9" ht="20.25">
      <c r="A5" s="77"/>
      <c r="B5" s="77"/>
      <c r="C5" s="77"/>
      <c r="D5" s="77"/>
      <c r="F5" s="2" t="s">
        <v>142</v>
      </c>
      <c r="G5" s="2"/>
      <c r="H5" s="77"/>
      <c r="I5" s="77"/>
    </row>
    <row r="6" spans="1:9" ht="8.25" customHeight="1">
      <c r="A6" s="77"/>
      <c r="B6" s="77"/>
      <c r="C6" s="77"/>
      <c r="D6" s="77"/>
      <c r="F6" s="2"/>
      <c r="G6" s="2"/>
      <c r="H6" s="77"/>
      <c r="I6" s="77"/>
    </row>
    <row r="7" spans="1:9" ht="15.75">
      <c r="A7" s="202" t="s">
        <v>144</v>
      </c>
      <c r="B7" s="202"/>
      <c r="C7" s="202"/>
      <c r="D7" s="202"/>
      <c r="E7" s="202"/>
      <c r="F7" s="202"/>
      <c r="G7" s="202"/>
      <c r="H7" s="202"/>
      <c r="I7" s="202"/>
    </row>
    <row r="8" spans="1:9" ht="4.5" customHeight="1">
      <c r="A8" s="207"/>
      <c r="B8" s="207"/>
      <c r="C8" s="207"/>
      <c r="D8" s="207"/>
      <c r="E8" s="207"/>
      <c r="F8" s="207"/>
      <c r="G8" s="207"/>
      <c r="H8" s="207"/>
      <c r="I8" s="207"/>
    </row>
    <row r="9" spans="1:10" ht="15">
      <c r="A9" s="72">
        <v>45397</v>
      </c>
      <c r="B9" s="205" t="s">
        <v>135</v>
      </c>
      <c r="C9" s="206"/>
      <c r="D9" s="206"/>
      <c r="E9" s="206"/>
      <c r="F9" s="206"/>
      <c r="G9" s="206"/>
      <c r="H9" s="206"/>
      <c r="I9" s="206"/>
      <c r="J9" s="206"/>
    </row>
    <row r="10" spans="1:9" s="51" customFormat="1" ht="15.75">
      <c r="A10" s="199"/>
      <c r="B10" s="204"/>
      <c r="C10" s="204"/>
      <c r="D10" s="204"/>
      <c r="E10" s="204"/>
      <c r="F10" s="204"/>
      <c r="G10" s="204"/>
      <c r="H10" s="204"/>
      <c r="I10" s="208"/>
    </row>
    <row r="11" spans="1:10" ht="12.75">
      <c r="A11" s="75" t="s">
        <v>94</v>
      </c>
      <c r="B11" s="75" t="s">
        <v>127</v>
      </c>
      <c r="C11" s="75" t="s">
        <v>126</v>
      </c>
      <c r="D11" s="75" t="s">
        <v>102</v>
      </c>
      <c r="E11" s="75" t="s">
        <v>92</v>
      </c>
      <c r="F11" s="75" t="s">
        <v>93</v>
      </c>
      <c r="G11" s="75" t="s">
        <v>137</v>
      </c>
      <c r="H11" s="75" t="s">
        <v>125</v>
      </c>
      <c r="I11" s="76" t="s">
        <v>124</v>
      </c>
      <c r="J11" s="2"/>
    </row>
    <row r="12" spans="1:10" ht="12.75">
      <c r="A12" s="161" t="s">
        <v>134</v>
      </c>
      <c r="B12" s="162">
        <v>0.5</v>
      </c>
      <c r="C12" s="163" t="s">
        <v>8</v>
      </c>
      <c r="D12" s="164">
        <v>321000</v>
      </c>
      <c r="E12" s="164">
        <v>315000</v>
      </c>
      <c r="F12" s="164">
        <v>306000</v>
      </c>
      <c r="G12" s="164">
        <v>300000</v>
      </c>
      <c r="H12" s="102"/>
      <c r="I12" s="89"/>
      <c r="J12" s="2"/>
    </row>
    <row r="13" spans="1:10" ht="12.75">
      <c r="A13" s="104"/>
      <c r="B13" s="91">
        <v>0.6</v>
      </c>
      <c r="C13" s="105" t="s">
        <v>133</v>
      </c>
      <c r="D13" s="106">
        <f>G13*1.07</f>
        <v>108070</v>
      </c>
      <c r="E13" s="106">
        <f>G13*1.05</f>
        <v>106050</v>
      </c>
      <c r="F13" s="106">
        <f>G13*1.02</f>
        <v>103020</v>
      </c>
      <c r="G13" s="107">
        <v>101000</v>
      </c>
      <c r="H13" s="143">
        <v>14</v>
      </c>
      <c r="I13" s="89">
        <f>D13*H13/1000</f>
        <v>1512.98</v>
      </c>
      <c r="J13" s="2"/>
    </row>
    <row r="14" spans="1:10" ht="12.75">
      <c r="A14" s="104"/>
      <c r="B14" s="91">
        <v>0.6</v>
      </c>
      <c r="C14" s="105" t="s">
        <v>123</v>
      </c>
      <c r="D14" s="106">
        <f aca="true" t="shared" si="0" ref="D14:D21">G14*1.07</f>
        <v>68480</v>
      </c>
      <c r="E14" s="106">
        <f>G14*1.05</f>
        <v>67200</v>
      </c>
      <c r="F14" s="106">
        <f aca="true" t="shared" si="1" ref="F14:F21">G14*1.02</f>
        <v>65280</v>
      </c>
      <c r="G14" s="107">
        <v>64000</v>
      </c>
      <c r="H14" s="143">
        <v>15</v>
      </c>
      <c r="I14" s="89">
        <f>D14*H14/1000</f>
        <v>1027.2</v>
      </c>
      <c r="J14" s="2"/>
    </row>
    <row r="15" spans="1:10" ht="12.75">
      <c r="A15" s="104"/>
      <c r="B15" s="91">
        <v>0.7</v>
      </c>
      <c r="C15" s="105" t="s">
        <v>123</v>
      </c>
      <c r="D15" s="106">
        <f t="shared" si="0"/>
        <v>108605</v>
      </c>
      <c r="E15" s="106">
        <f>G15*1.05</f>
        <v>106575</v>
      </c>
      <c r="F15" s="106">
        <f t="shared" si="1"/>
        <v>103530</v>
      </c>
      <c r="G15" s="107">
        <v>101500</v>
      </c>
      <c r="H15" s="143">
        <v>18</v>
      </c>
      <c r="I15" s="89">
        <f aca="true" t="shared" si="2" ref="I15:I21">D15*H15/1000</f>
        <v>1954.89</v>
      </c>
      <c r="J15" s="2"/>
    </row>
    <row r="16" spans="1:10" ht="12.75">
      <c r="A16" s="104"/>
      <c r="B16" s="91">
        <v>0.8</v>
      </c>
      <c r="C16" s="105" t="s">
        <v>123</v>
      </c>
      <c r="D16" s="106">
        <f t="shared" si="0"/>
        <v>89345</v>
      </c>
      <c r="E16" s="106">
        <f>G16*1.05</f>
        <v>87675</v>
      </c>
      <c r="F16" s="106">
        <f t="shared" si="1"/>
        <v>85170</v>
      </c>
      <c r="G16" s="107">
        <v>83500</v>
      </c>
      <c r="H16" s="143">
        <v>20</v>
      </c>
      <c r="I16" s="89">
        <f t="shared" si="2"/>
        <v>1786.9</v>
      </c>
      <c r="J16" s="2"/>
    </row>
    <row r="17" spans="1:10" ht="12.75">
      <c r="A17" s="104"/>
      <c r="B17" s="188">
        <v>1</v>
      </c>
      <c r="C17" s="105" t="s">
        <v>123</v>
      </c>
      <c r="D17" s="106">
        <v>94695</v>
      </c>
      <c r="E17" s="106">
        <f>G17*1.05</f>
        <v>92925</v>
      </c>
      <c r="F17" s="106">
        <f t="shared" si="1"/>
        <v>90270</v>
      </c>
      <c r="G17" s="107">
        <v>88500</v>
      </c>
      <c r="H17" s="189">
        <v>25</v>
      </c>
      <c r="I17" s="89">
        <v>2367.38</v>
      </c>
      <c r="J17" s="2"/>
    </row>
    <row r="18" spans="1:10" ht="12.75">
      <c r="A18" s="104"/>
      <c r="B18" s="92">
        <v>1.2</v>
      </c>
      <c r="C18" s="105" t="s">
        <v>123</v>
      </c>
      <c r="D18" s="106">
        <v>112885</v>
      </c>
      <c r="E18" s="106">
        <v>110775</v>
      </c>
      <c r="F18" s="106">
        <v>107610</v>
      </c>
      <c r="G18" s="107">
        <v>80500</v>
      </c>
      <c r="H18" s="144">
        <v>31</v>
      </c>
      <c r="I18" s="89">
        <v>2670.19</v>
      </c>
      <c r="J18" s="2"/>
    </row>
    <row r="19" spans="1:10" ht="12.75">
      <c r="A19" s="104"/>
      <c r="B19" s="92">
        <v>1.5</v>
      </c>
      <c r="C19" s="105" t="s">
        <v>123</v>
      </c>
      <c r="D19" s="106">
        <f t="shared" si="0"/>
        <v>94695</v>
      </c>
      <c r="E19" s="106">
        <f>G19*1.05</f>
        <v>92925</v>
      </c>
      <c r="F19" s="106">
        <f t="shared" si="1"/>
        <v>90270</v>
      </c>
      <c r="G19" s="107">
        <v>88500</v>
      </c>
      <c r="H19" s="144">
        <v>41</v>
      </c>
      <c r="I19" s="89">
        <v>3882.5</v>
      </c>
      <c r="J19" s="2"/>
    </row>
    <row r="20" spans="1:10" ht="12.75">
      <c r="A20" s="104"/>
      <c r="B20" s="92">
        <v>2</v>
      </c>
      <c r="C20" s="105" t="s">
        <v>123</v>
      </c>
      <c r="D20" s="106">
        <v>98440</v>
      </c>
      <c r="E20" s="106">
        <f>G20*1.05</f>
        <v>96600</v>
      </c>
      <c r="F20" s="106">
        <v>93840</v>
      </c>
      <c r="G20" s="107">
        <v>92000</v>
      </c>
      <c r="H20" s="144">
        <v>50</v>
      </c>
      <c r="I20" s="89">
        <v>4922</v>
      </c>
      <c r="J20" s="2"/>
    </row>
    <row r="21" spans="1:10" ht="12.75">
      <c r="A21" s="104"/>
      <c r="B21" s="92">
        <v>3</v>
      </c>
      <c r="C21" s="105" t="s">
        <v>132</v>
      </c>
      <c r="D21" s="106">
        <f t="shared" si="0"/>
        <v>99082</v>
      </c>
      <c r="E21" s="106">
        <f>G21*1.05</f>
        <v>97230</v>
      </c>
      <c r="F21" s="106">
        <f t="shared" si="1"/>
        <v>94452</v>
      </c>
      <c r="G21" s="107">
        <v>92600</v>
      </c>
      <c r="H21" s="144">
        <v>75</v>
      </c>
      <c r="I21" s="89">
        <f t="shared" si="2"/>
        <v>7431.15</v>
      </c>
      <c r="J21" s="2"/>
    </row>
    <row r="22" spans="1:10" s="30" customFormat="1" ht="15.75">
      <c r="A22" s="199" t="s">
        <v>131</v>
      </c>
      <c r="B22" s="200"/>
      <c r="C22" s="200"/>
      <c r="D22" s="200"/>
      <c r="E22" s="200"/>
      <c r="F22" s="200"/>
      <c r="G22" s="200"/>
      <c r="H22" s="200"/>
      <c r="I22" s="201"/>
      <c r="J22" s="51"/>
    </row>
    <row r="23" spans="1:10" ht="12.75">
      <c r="A23" s="75"/>
      <c r="B23" s="75" t="s">
        <v>138</v>
      </c>
      <c r="C23" s="75" t="s">
        <v>126</v>
      </c>
      <c r="D23" s="75" t="s">
        <v>102</v>
      </c>
      <c r="E23" s="75" t="s">
        <v>92</v>
      </c>
      <c r="F23" s="75" t="s">
        <v>93</v>
      </c>
      <c r="G23" s="75" t="s">
        <v>137</v>
      </c>
      <c r="H23" s="75" t="s">
        <v>125</v>
      </c>
      <c r="I23" s="76" t="s">
        <v>124</v>
      </c>
      <c r="J23" s="2"/>
    </row>
    <row r="24" spans="1:10" ht="12.75">
      <c r="A24" s="71"/>
      <c r="B24" s="92" t="s">
        <v>148</v>
      </c>
      <c r="C24" s="105" t="s">
        <v>161</v>
      </c>
      <c r="D24" s="108">
        <f>G24*1.07</f>
        <v>87740</v>
      </c>
      <c r="E24" s="108">
        <f>G24*1.05</f>
        <v>86100</v>
      </c>
      <c r="F24" s="108">
        <f>G24*1.02</f>
        <v>83640</v>
      </c>
      <c r="G24" s="107">
        <v>82000</v>
      </c>
      <c r="H24" s="144">
        <v>69</v>
      </c>
      <c r="I24" s="90">
        <v>6054.06</v>
      </c>
      <c r="J24" s="2"/>
    </row>
    <row r="25" spans="1:10" s="30" customFormat="1" ht="15.75">
      <c r="A25" s="199" t="s">
        <v>130</v>
      </c>
      <c r="B25" s="204"/>
      <c r="C25" s="204"/>
      <c r="D25" s="204"/>
      <c r="E25" s="204"/>
      <c r="F25" s="204"/>
      <c r="G25" s="204"/>
      <c r="H25" s="204"/>
      <c r="I25" s="208"/>
      <c r="J25" s="51"/>
    </row>
    <row r="26" spans="1:10" ht="12.75">
      <c r="A26" s="75" t="s">
        <v>94</v>
      </c>
      <c r="B26" s="75" t="s">
        <v>127</v>
      </c>
      <c r="C26" s="75" t="s">
        <v>126</v>
      </c>
      <c r="D26" s="75" t="s">
        <v>102</v>
      </c>
      <c r="E26" s="75" t="s">
        <v>92</v>
      </c>
      <c r="F26" s="75" t="s">
        <v>93</v>
      </c>
      <c r="G26" s="75" t="s">
        <v>137</v>
      </c>
      <c r="H26" s="75" t="s">
        <v>125</v>
      </c>
      <c r="I26" s="76" t="s">
        <v>124</v>
      </c>
      <c r="J26" s="2"/>
    </row>
    <row r="27" spans="1:10" ht="12.75">
      <c r="A27" s="54"/>
      <c r="B27" s="54">
        <v>1.5</v>
      </c>
      <c r="C27" s="85" t="s">
        <v>123</v>
      </c>
      <c r="D27" s="106">
        <f>G27*1.07</f>
        <v>90415</v>
      </c>
      <c r="E27" s="106">
        <f>G27*1.05</f>
        <v>88725</v>
      </c>
      <c r="F27" s="106">
        <f>G27*1.02</f>
        <v>86190</v>
      </c>
      <c r="G27" s="103">
        <v>84500</v>
      </c>
      <c r="H27" s="146">
        <v>41</v>
      </c>
      <c r="I27" s="89">
        <f>D27*H27/1000</f>
        <v>3707.015</v>
      </c>
      <c r="J27" s="2"/>
    </row>
    <row r="28" spans="1:10" ht="12.75">
      <c r="A28" s="52"/>
      <c r="B28" s="48">
        <v>2</v>
      </c>
      <c r="C28" s="48" t="s">
        <v>123</v>
      </c>
      <c r="D28" s="106">
        <f>G28*1.07</f>
        <v>78003</v>
      </c>
      <c r="E28" s="106">
        <f>G28*1.05</f>
        <v>76545</v>
      </c>
      <c r="F28" s="106">
        <f>G28*1.02</f>
        <v>74358</v>
      </c>
      <c r="G28" s="103">
        <v>72900</v>
      </c>
      <c r="H28" s="147">
        <v>50</v>
      </c>
      <c r="I28" s="89">
        <f>D28*H28/1000</f>
        <v>3900.15</v>
      </c>
      <c r="J28" s="2"/>
    </row>
    <row r="29" spans="1:10" ht="12.75">
      <c r="A29" s="190"/>
      <c r="B29" s="85">
        <v>3</v>
      </c>
      <c r="C29" s="85" t="s">
        <v>123</v>
      </c>
      <c r="D29" s="106">
        <f>G29*1.07</f>
        <v>77468</v>
      </c>
      <c r="E29" s="106">
        <f>G29*1.05</f>
        <v>76020</v>
      </c>
      <c r="F29" s="106">
        <f>G29*1.02</f>
        <v>73848</v>
      </c>
      <c r="G29" s="103">
        <v>72400</v>
      </c>
      <c r="H29" s="148">
        <v>75</v>
      </c>
      <c r="I29" s="89">
        <f>D29*H29/1000</f>
        <v>5810.1</v>
      </c>
      <c r="J29" s="2"/>
    </row>
    <row r="30" spans="1:10" ht="15.75">
      <c r="A30" s="199" t="s">
        <v>129</v>
      </c>
      <c r="B30" s="200"/>
      <c r="C30" s="200"/>
      <c r="D30" s="200"/>
      <c r="E30" s="200"/>
      <c r="F30" s="200"/>
      <c r="G30" s="200"/>
      <c r="H30" s="200"/>
      <c r="I30" s="201"/>
      <c r="J30" s="44"/>
    </row>
    <row r="31" spans="1:10" ht="12.75">
      <c r="A31" s="75" t="s">
        <v>94</v>
      </c>
      <c r="B31" s="75" t="s">
        <v>127</v>
      </c>
      <c r="C31" s="75" t="s">
        <v>126</v>
      </c>
      <c r="D31" s="75" t="s">
        <v>102</v>
      </c>
      <c r="E31" s="75" t="s">
        <v>92</v>
      </c>
      <c r="F31" s="75" t="s">
        <v>93</v>
      </c>
      <c r="G31" s="75" t="s">
        <v>137</v>
      </c>
      <c r="H31" s="75" t="s">
        <v>125</v>
      </c>
      <c r="I31" s="76" t="s">
        <v>124</v>
      </c>
      <c r="J31" s="44"/>
    </row>
    <row r="32" spans="1:10" ht="12.75">
      <c r="A32" s="94"/>
      <c r="B32" s="48">
        <v>4</v>
      </c>
      <c r="C32" s="53" t="s">
        <v>122</v>
      </c>
      <c r="D32" s="106">
        <f aca="true" t="shared" si="3" ref="D32:D38">G32*1.07</f>
        <v>77468</v>
      </c>
      <c r="E32" s="106">
        <f>G32*1.05</f>
        <v>76020</v>
      </c>
      <c r="F32" s="106">
        <f aca="true" t="shared" si="4" ref="F32:F38">G32*1.02</f>
        <v>73848</v>
      </c>
      <c r="G32" s="103">
        <v>72400</v>
      </c>
      <c r="H32" s="145">
        <v>283</v>
      </c>
      <c r="I32" s="89">
        <f>D32*H32/1000</f>
        <v>21923.444</v>
      </c>
      <c r="J32" s="44"/>
    </row>
    <row r="33" spans="1:10" ht="12.75">
      <c r="A33" s="94"/>
      <c r="B33" s="48">
        <v>5</v>
      </c>
      <c r="C33" s="53" t="s">
        <v>122</v>
      </c>
      <c r="D33" s="106">
        <f t="shared" si="3"/>
        <v>78110</v>
      </c>
      <c r="E33" s="106">
        <f aca="true" t="shared" si="5" ref="E33:E38">G33*1.05</f>
        <v>76650</v>
      </c>
      <c r="F33" s="106">
        <f t="shared" si="4"/>
        <v>74460</v>
      </c>
      <c r="G33" s="103">
        <v>73000</v>
      </c>
      <c r="H33" s="145">
        <v>356</v>
      </c>
      <c r="I33" s="89">
        <f aca="true" t="shared" si="6" ref="I33:I38">D33*H33/1000</f>
        <v>27807.16</v>
      </c>
      <c r="J33" s="44"/>
    </row>
    <row r="34" spans="1:10" ht="12.75">
      <c r="A34" s="53" t="s">
        <v>109</v>
      </c>
      <c r="B34" s="86">
        <v>6</v>
      </c>
      <c r="C34" s="80" t="s">
        <v>122</v>
      </c>
      <c r="D34" s="106">
        <f t="shared" si="3"/>
        <v>77468</v>
      </c>
      <c r="E34" s="106">
        <f t="shared" si="5"/>
        <v>76020</v>
      </c>
      <c r="F34" s="106">
        <f t="shared" si="4"/>
        <v>73848</v>
      </c>
      <c r="G34" s="103">
        <v>72400</v>
      </c>
      <c r="H34" s="145">
        <v>424</v>
      </c>
      <c r="I34" s="89">
        <f t="shared" si="6"/>
        <v>32846.432</v>
      </c>
      <c r="J34" s="44"/>
    </row>
    <row r="35" spans="1:10" ht="12.75">
      <c r="A35" s="53"/>
      <c r="B35" s="48">
        <v>8</v>
      </c>
      <c r="C35" s="53" t="s">
        <v>122</v>
      </c>
      <c r="D35" s="106">
        <f t="shared" si="3"/>
        <v>77575</v>
      </c>
      <c r="E35" s="106">
        <f t="shared" si="5"/>
        <v>76125</v>
      </c>
      <c r="F35" s="106">
        <f t="shared" si="4"/>
        <v>73950</v>
      </c>
      <c r="G35" s="103">
        <v>72500</v>
      </c>
      <c r="H35" s="145">
        <v>566</v>
      </c>
      <c r="I35" s="89">
        <f t="shared" si="6"/>
        <v>43907.45</v>
      </c>
      <c r="J35" s="44"/>
    </row>
    <row r="36" spans="1:10" ht="12.75">
      <c r="A36" s="53"/>
      <c r="B36" s="48">
        <v>10</v>
      </c>
      <c r="C36" s="53" t="s">
        <v>122</v>
      </c>
      <c r="D36" s="106">
        <f t="shared" si="3"/>
        <v>78217</v>
      </c>
      <c r="E36" s="106">
        <f t="shared" si="5"/>
        <v>76755</v>
      </c>
      <c r="F36" s="106">
        <f t="shared" si="4"/>
        <v>74562</v>
      </c>
      <c r="G36" s="103">
        <v>73100</v>
      </c>
      <c r="H36" s="145">
        <v>707</v>
      </c>
      <c r="I36" s="89">
        <f t="shared" si="6"/>
        <v>55299.419</v>
      </c>
      <c r="J36" s="59"/>
    </row>
    <row r="37" spans="1:10" ht="12.75">
      <c r="A37" s="53"/>
      <c r="B37" s="48">
        <v>12</v>
      </c>
      <c r="C37" s="53" t="s">
        <v>154</v>
      </c>
      <c r="D37" s="106">
        <f t="shared" si="3"/>
        <v>81855</v>
      </c>
      <c r="E37" s="106">
        <f t="shared" si="5"/>
        <v>80325</v>
      </c>
      <c r="F37" s="106">
        <f t="shared" si="4"/>
        <v>78030</v>
      </c>
      <c r="G37" s="103">
        <v>76500</v>
      </c>
      <c r="H37" s="145">
        <v>1048</v>
      </c>
      <c r="I37" s="89">
        <f t="shared" si="6"/>
        <v>85784.04</v>
      </c>
      <c r="J37" s="59"/>
    </row>
    <row r="38" spans="1:10" ht="12.75">
      <c r="A38" s="53"/>
      <c r="B38" s="48">
        <v>12</v>
      </c>
      <c r="C38" s="53" t="s">
        <v>122</v>
      </c>
      <c r="D38" s="106">
        <f t="shared" si="3"/>
        <v>78217</v>
      </c>
      <c r="E38" s="106">
        <f t="shared" si="5"/>
        <v>76755</v>
      </c>
      <c r="F38" s="106">
        <f t="shared" si="4"/>
        <v>74562</v>
      </c>
      <c r="G38" s="103">
        <v>73100</v>
      </c>
      <c r="H38" s="145">
        <v>848</v>
      </c>
      <c r="I38" s="89">
        <f t="shared" si="6"/>
        <v>66328.016</v>
      </c>
      <c r="J38" s="59"/>
    </row>
    <row r="39" spans="1:10" s="30" customFormat="1" ht="15.75">
      <c r="A39" s="199" t="s">
        <v>128</v>
      </c>
      <c r="B39" s="200"/>
      <c r="C39" s="200"/>
      <c r="D39" s="200"/>
      <c r="E39" s="200"/>
      <c r="F39" s="200"/>
      <c r="G39" s="200"/>
      <c r="H39" s="200"/>
      <c r="I39" s="201"/>
      <c r="J39" s="58"/>
    </row>
    <row r="40" spans="1:10" ht="12.75">
      <c r="A40" s="75" t="s">
        <v>94</v>
      </c>
      <c r="B40" s="75" t="s">
        <v>127</v>
      </c>
      <c r="C40" s="75" t="s">
        <v>126</v>
      </c>
      <c r="D40" s="75" t="s">
        <v>102</v>
      </c>
      <c r="E40" s="75" t="s">
        <v>100</v>
      </c>
      <c r="F40" s="75" t="s">
        <v>99</v>
      </c>
      <c r="G40" s="75" t="s">
        <v>98</v>
      </c>
      <c r="H40" s="75" t="s">
        <v>125</v>
      </c>
      <c r="I40" s="76" t="s">
        <v>124</v>
      </c>
      <c r="J40" s="59"/>
    </row>
    <row r="41" spans="1:10" ht="12.75">
      <c r="A41" s="111" t="s">
        <v>104</v>
      </c>
      <c r="B41" s="79">
        <v>3</v>
      </c>
      <c r="C41" s="111" t="s">
        <v>123</v>
      </c>
      <c r="D41" s="108">
        <f>G41*1.07</f>
        <v>81320</v>
      </c>
      <c r="E41" s="108">
        <f>G41*1.05</f>
        <v>79800</v>
      </c>
      <c r="F41" s="108">
        <f>G41*1.02</f>
        <v>77520</v>
      </c>
      <c r="G41" s="108">
        <v>76000</v>
      </c>
      <c r="H41" s="149">
        <v>78</v>
      </c>
      <c r="I41" s="89">
        <f>H41*D41/1000</f>
        <v>6342.96</v>
      </c>
      <c r="J41" s="59"/>
    </row>
    <row r="42" spans="1:10" ht="12.75">
      <c r="A42" s="111"/>
      <c r="B42" s="79">
        <v>4</v>
      </c>
      <c r="C42" s="111" t="s">
        <v>122</v>
      </c>
      <c r="D42" s="108">
        <f>G42*1.07</f>
        <v>80678</v>
      </c>
      <c r="E42" s="108">
        <f>G42*1.05</f>
        <v>79170</v>
      </c>
      <c r="F42" s="108">
        <f>G42*1.02</f>
        <v>76908</v>
      </c>
      <c r="G42" s="108">
        <v>75400</v>
      </c>
      <c r="H42" s="149">
        <v>284</v>
      </c>
      <c r="I42" s="89">
        <f>H42*D42/1000</f>
        <v>22912.552</v>
      </c>
      <c r="J42" s="59"/>
    </row>
    <row r="43" spans="1:10" ht="15.75">
      <c r="A43" s="199" t="s">
        <v>121</v>
      </c>
      <c r="B43" s="200"/>
      <c r="C43" s="200"/>
      <c r="D43" s="200"/>
      <c r="E43" s="200"/>
      <c r="F43" s="200"/>
      <c r="G43" s="200"/>
      <c r="H43" s="200"/>
      <c r="I43" s="201"/>
      <c r="J43" s="59"/>
    </row>
    <row r="44" spans="1:10" ht="12.75">
      <c r="A44" s="75" t="s">
        <v>94</v>
      </c>
      <c r="B44" s="75" t="s">
        <v>105</v>
      </c>
      <c r="C44" s="75" t="s">
        <v>120</v>
      </c>
      <c r="D44" s="75" t="s">
        <v>89</v>
      </c>
      <c r="E44" s="75" t="s">
        <v>102</v>
      </c>
      <c r="F44" s="75" t="s">
        <v>92</v>
      </c>
      <c r="G44" s="75" t="s">
        <v>93</v>
      </c>
      <c r="H44" s="75" t="s">
        <v>137</v>
      </c>
      <c r="I44" s="76" t="s">
        <v>90</v>
      </c>
      <c r="J44" s="59"/>
    </row>
    <row r="45" spans="1:10" ht="12.75">
      <c r="A45" s="81" t="s">
        <v>2</v>
      </c>
      <c r="B45" s="82">
        <v>15</v>
      </c>
      <c r="C45" s="81">
        <v>2.8</v>
      </c>
      <c r="D45" s="81">
        <v>7800</v>
      </c>
      <c r="E45" s="81">
        <f>H45*1.07</f>
        <v>80464</v>
      </c>
      <c r="F45" s="81">
        <f>H45*1.05</f>
        <v>78960</v>
      </c>
      <c r="G45" s="81">
        <f>H45*1.02</f>
        <v>76704</v>
      </c>
      <c r="H45" s="81">
        <v>75200</v>
      </c>
      <c r="I45" s="147">
        <v>1.28</v>
      </c>
      <c r="J45" s="59"/>
    </row>
    <row r="46" spans="1:10" ht="12.75">
      <c r="A46" s="81" t="s">
        <v>2</v>
      </c>
      <c r="B46" s="82">
        <v>20</v>
      </c>
      <c r="C46" s="81">
        <v>2.8</v>
      </c>
      <c r="D46" s="81">
        <v>6000</v>
      </c>
      <c r="E46" s="81">
        <f aca="true" t="shared" si="7" ref="E46:E64">H46*1.07</f>
        <v>79126.5</v>
      </c>
      <c r="F46" s="81">
        <f aca="true" t="shared" si="8" ref="F46:F64">H46*1.05</f>
        <v>77647.5</v>
      </c>
      <c r="G46" s="81">
        <f aca="true" t="shared" si="9" ref="G46:G64">H46*1.02</f>
        <v>75429</v>
      </c>
      <c r="H46" s="81">
        <v>73950</v>
      </c>
      <c r="I46" s="147">
        <v>1.66</v>
      </c>
      <c r="J46" s="59"/>
    </row>
    <row r="47" spans="1:10" ht="12.75">
      <c r="A47" s="81" t="s">
        <v>2</v>
      </c>
      <c r="B47" s="86">
        <v>25</v>
      </c>
      <c r="C47" s="80">
        <v>2.8</v>
      </c>
      <c r="D47" s="80">
        <v>10500</v>
      </c>
      <c r="E47" s="81">
        <f t="shared" si="7"/>
        <v>77682</v>
      </c>
      <c r="F47" s="81">
        <f t="shared" si="8"/>
        <v>76230</v>
      </c>
      <c r="G47" s="81">
        <f t="shared" si="9"/>
        <v>74052</v>
      </c>
      <c r="H47" s="81">
        <v>72600</v>
      </c>
      <c r="I47" s="147">
        <v>2.12</v>
      </c>
      <c r="J47" s="59"/>
    </row>
    <row r="48" spans="1:10" ht="12.75">
      <c r="A48" s="81"/>
      <c r="B48" s="86">
        <v>25</v>
      </c>
      <c r="C48" s="80">
        <v>3.2</v>
      </c>
      <c r="D48" s="80">
        <v>10500</v>
      </c>
      <c r="E48" s="81">
        <f t="shared" si="7"/>
        <v>75435</v>
      </c>
      <c r="F48" s="81">
        <f t="shared" si="8"/>
        <v>74025</v>
      </c>
      <c r="G48" s="81">
        <f t="shared" si="9"/>
        <v>71910</v>
      </c>
      <c r="H48" s="81">
        <v>70500</v>
      </c>
      <c r="I48" s="147">
        <v>2.39</v>
      </c>
      <c r="J48" s="59"/>
    </row>
    <row r="49" spans="1:10" ht="12.75">
      <c r="A49" s="81" t="s">
        <v>2</v>
      </c>
      <c r="B49" s="86">
        <v>32</v>
      </c>
      <c r="C49" s="80">
        <v>2.8</v>
      </c>
      <c r="D49" s="80">
        <v>10500</v>
      </c>
      <c r="E49" s="81">
        <f t="shared" si="7"/>
        <v>77040</v>
      </c>
      <c r="F49" s="81">
        <f t="shared" si="8"/>
        <v>75600</v>
      </c>
      <c r="G49" s="81">
        <f t="shared" si="9"/>
        <v>73440</v>
      </c>
      <c r="H49" s="81">
        <v>72000</v>
      </c>
      <c r="I49" s="147">
        <v>2.73</v>
      </c>
      <c r="J49" s="44"/>
    </row>
    <row r="50" spans="1:10" ht="12.75">
      <c r="A50" s="81"/>
      <c r="B50" s="86">
        <v>32</v>
      </c>
      <c r="C50" s="80">
        <v>3.2</v>
      </c>
      <c r="D50" s="80">
        <v>10500</v>
      </c>
      <c r="E50" s="81">
        <f t="shared" si="7"/>
        <v>74900</v>
      </c>
      <c r="F50" s="81">
        <f t="shared" si="8"/>
        <v>73500</v>
      </c>
      <c r="G50" s="81">
        <f t="shared" si="9"/>
        <v>71400</v>
      </c>
      <c r="H50" s="81">
        <v>70000</v>
      </c>
      <c r="I50" s="147">
        <v>3.09</v>
      </c>
      <c r="J50" s="44"/>
    </row>
    <row r="51" spans="1:10" ht="12.75">
      <c r="A51" s="81" t="s">
        <v>2</v>
      </c>
      <c r="B51" s="82">
        <v>40</v>
      </c>
      <c r="C51" s="81">
        <v>3</v>
      </c>
      <c r="D51" s="81">
        <v>10500</v>
      </c>
      <c r="E51" s="81">
        <f t="shared" si="7"/>
        <v>77575</v>
      </c>
      <c r="F51" s="81">
        <f t="shared" si="8"/>
        <v>76125</v>
      </c>
      <c r="G51" s="81">
        <f t="shared" si="9"/>
        <v>73950</v>
      </c>
      <c r="H51" s="81">
        <v>72500</v>
      </c>
      <c r="I51" s="147">
        <v>3.33</v>
      </c>
      <c r="J51" s="44"/>
    </row>
    <row r="52" spans="1:10" ht="12.75">
      <c r="A52" s="81"/>
      <c r="B52" s="82">
        <v>40</v>
      </c>
      <c r="C52" s="81">
        <v>3.5</v>
      </c>
      <c r="D52" s="81">
        <v>10500</v>
      </c>
      <c r="E52" s="81">
        <f t="shared" si="7"/>
        <v>80250</v>
      </c>
      <c r="F52" s="81">
        <f t="shared" si="8"/>
        <v>78750</v>
      </c>
      <c r="G52" s="81">
        <f t="shared" si="9"/>
        <v>76500</v>
      </c>
      <c r="H52" s="81">
        <v>75000</v>
      </c>
      <c r="I52" s="147">
        <v>3.84</v>
      </c>
      <c r="J52" s="44"/>
    </row>
    <row r="53" spans="1:10" ht="12.75">
      <c r="A53" s="81"/>
      <c r="B53" s="82">
        <v>57</v>
      </c>
      <c r="C53" s="81">
        <v>3</v>
      </c>
      <c r="D53" s="81">
        <v>10500</v>
      </c>
      <c r="E53" s="81">
        <f t="shared" si="7"/>
        <v>72546</v>
      </c>
      <c r="F53" s="81">
        <f t="shared" si="8"/>
        <v>71190</v>
      </c>
      <c r="G53" s="81">
        <f t="shared" si="9"/>
        <v>69156</v>
      </c>
      <c r="H53" s="81">
        <v>67800</v>
      </c>
      <c r="I53" s="147">
        <v>4</v>
      </c>
      <c r="J53" s="44"/>
    </row>
    <row r="54" spans="1:10" ht="12.75">
      <c r="A54" s="81"/>
      <c r="B54" s="82">
        <v>57</v>
      </c>
      <c r="C54" s="81">
        <v>3.5</v>
      </c>
      <c r="D54" s="81">
        <v>10500</v>
      </c>
      <c r="E54" s="81">
        <f t="shared" si="7"/>
        <v>71690</v>
      </c>
      <c r="F54" s="81">
        <f t="shared" si="8"/>
        <v>70350</v>
      </c>
      <c r="G54" s="81">
        <f t="shared" si="9"/>
        <v>68340</v>
      </c>
      <c r="H54" s="81">
        <v>67000</v>
      </c>
      <c r="I54" s="147">
        <v>4.62</v>
      </c>
      <c r="J54" s="44"/>
    </row>
    <row r="55" spans="1:10" ht="12.75">
      <c r="A55" s="53"/>
      <c r="B55" s="48">
        <v>76</v>
      </c>
      <c r="C55" s="53">
        <v>3</v>
      </c>
      <c r="D55" s="53">
        <v>10500</v>
      </c>
      <c r="E55" s="81">
        <f t="shared" si="7"/>
        <v>74365</v>
      </c>
      <c r="F55" s="81">
        <f t="shared" si="8"/>
        <v>72975</v>
      </c>
      <c r="G55" s="81">
        <f t="shared" si="9"/>
        <v>70890</v>
      </c>
      <c r="H55" s="81">
        <v>69500</v>
      </c>
      <c r="I55" s="147">
        <v>5.4</v>
      </c>
      <c r="J55" s="44"/>
    </row>
    <row r="56" spans="1:10" ht="12.75">
      <c r="A56" s="81"/>
      <c r="B56" s="82">
        <v>76</v>
      </c>
      <c r="C56" s="81">
        <v>3.5</v>
      </c>
      <c r="D56" s="81">
        <v>10500</v>
      </c>
      <c r="E56" s="81">
        <f t="shared" si="7"/>
        <v>75970</v>
      </c>
      <c r="F56" s="81">
        <f t="shared" si="8"/>
        <v>74550</v>
      </c>
      <c r="G56" s="81">
        <f t="shared" si="9"/>
        <v>72420</v>
      </c>
      <c r="H56" s="81">
        <v>71000</v>
      </c>
      <c r="I56" s="147">
        <v>6.26</v>
      </c>
      <c r="J56" s="44"/>
    </row>
    <row r="57" spans="1:10" ht="12.75">
      <c r="A57" s="81" t="s">
        <v>3</v>
      </c>
      <c r="B57" s="82">
        <v>89</v>
      </c>
      <c r="C57" s="81">
        <v>3</v>
      </c>
      <c r="D57" s="81">
        <v>10500</v>
      </c>
      <c r="E57" s="81">
        <f t="shared" si="7"/>
        <v>77040</v>
      </c>
      <c r="F57" s="81">
        <f t="shared" si="8"/>
        <v>75600</v>
      </c>
      <c r="G57" s="81">
        <f t="shared" si="9"/>
        <v>73440</v>
      </c>
      <c r="H57" s="81">
        <v>72000</v>
      </c>
      <c r="I57" s="147">
        <v>6.36</v>
      </c>
      <c r="J57" s="44"/>
    </row>
    <row r="58" spans="1:10" ht="12.75">
      <c r="A58" s="81"/>
      <c r="B58" s="113">
        <v>89</v>
      </c>
      <c r="C58" s="112">
        <v>3.5</v>
      </c>
      <c r="D58" s="112">
        <v>12000</v>
      </c>
      <c r="E58" s="81">
        <f t="shared" si="7"/>
        <v>74900</v>
      </c>
      <c r="F58" s="81">
        <f t="shared" si="8"/>
        <v>73500</v>
      </c>
      <c r="G58" s="81">
        <f t="shared" si="9"/>
        <v>71400</v>
      </c>
      <c r="H58" s="81">
        <v>70000</v>
      </c>
      <c r="I58" s="151">
        <v>7.38</v>
      </c>
      <c r="J58" s="44"/>
    </row>
    <row r="59" spans="1:10" ht="12.75">
      <c r="A59" s="81"/>
      <c r="B59" s="113">
        <v>108</v>
      </c>
      <c r="C59" s="112">
        <v>3</v>
      </c>
      <c r="D59" s="112">
        <v>12000</v>
      </c>
      <c r="E59" s="81">
        <v>75970</v>
      </c>
      <c r="F59" s="81">
        <v>74550</v>
      </c>
      <c r="G59" s="81">
        <f t="shared" si="9"/>
        <v>73848</v>
      </c>
      <c r="H59" s="81">
        <v>72400</v>
      </c>
      <c r="I59" s="151">
        <v>7.77</v>
      </c>
      <c r="J59" s="44"/>
    </row>
    <row r="60" spans="1:10" ht="12.75">
      <c r="A60" s="81"/>
      <c r="B60" s="113">
        <v>108</v>
      </c>
      <c r="C60" s="112">
        <v>3.5</v>
      </c>
      <c r="D60" s="112">
        <v>10500</v>
      </c>
      <c r="E60" s="81">
        <f t="shared" si="7"/>
        <v>76291</v>
      </c>
      <c r="F60" s="81">
        <f t="shared" si="8"/>
        <v>74865</v>
      </c>
      <c r="G60" s="81">
        <f t="shared" si="9"/>
        <v>72726</v>
      </c>
      <c r="H60" s="81">
        <v>71300</v>
      </c>
      <c r="I60" s="151">
        <v>9.02</v>
      </c>
      <c r="J60" s="2"/>
    </row>
    <row r="61" spans="1:10" s="50" customFormat="1" ht="15" customHeight="1">
      <c r="A61" s="191"/>
      <c r="B61" s="113">
        <v>133</v>
      </c>
      <c r="C61" s="112">
        <v>4</v>
      </c>
      <c r="D61" s="112">
        <v>12000</v>
      </c>
      <c r="E61" s="81">
        <f t="shared" si="7"/>
        <v>71048</v>
      </c>
      <c r="F61" s="81">
        <f t="shared" si="8"/>
        <v>69720</v>
      </c>
      <c r="G61" s="81">
        <f t="shared" si="9"/>
        <v>67728</v>
      </c>
      <c r="H61" s="81">
        <v>66400</v>
      </c>
      <c r="I61" s="152">
        <v>12.73</v>
      </c>
      <c r="J61" s="55"/>
    </row>
    <row r="62" spans="1:10" s="50" customFormat="1" ht="15" customHeight="1">
      <c r="A62" s="135"/>
      <c r="B62" s="84">
        <v>159</v>
      </c>
      <c r="C62" s="114">
        <v>4</v>
      </c>
      <c r="D62" s="114">
        <v>12000</v>
      </c>
      <c r="E62" s="81">
        <f t="shared" si="7"/>
        <v>78003</v>
      </c>
      <c r="F62" s="81">
        <f t="shared" si="8"/>
        <v>76545</v>
      </c>
      <c r="G62" s="81">
        <f t="shared" si="9"/>
        <v>74358</v>
      </c>
      <c r="H62" s="81">
        <v>72900</v>
      </c>
      <c r="I62" s="152">
        <v>15.3</v>
      </c>
      <c r="J62" s="55"/>
    </row>
    <row r="63" spans="1:10" ht="12.75">
      <c r="A63" s="135"/>
      <c r="B63" s="84">
        <v>219</v>
      </c>
      <c r="C63" s="114">
        <v>4</v>
      </c>
      <c r="D63" s="114">
        <v>12000</v>
      </c>
      <c r="E63" s="81">
        <f t="shared" si="7"/>
        <v>81855</v>
      </c>
      <c r="F63" s="81">
        <f t="shared" si="8"/>
        <v>80325</v>
      </c>
      <c r="G63" s="81">
        <f t="shared" si="9"/>
        <v>78030</v>
      </c>
      <c r="H63" s="81">
        <v>76500</v>
      </c>
      <c r="I63" s="152">
        <v>21.21</v>
      </c>
      <c r="J63" s="44"/>
    </row>
    <row r="64" spans="1:10" ht="12.75">
      <c r="A64" s="100"/>
      <c r="B64" s="84">
        <v>820</v>
      </c>
      <c r="C64" s="114">
        <v>9</v>
      </c>
      <c r="D64" s="114">
        <v>11700</v>
      </c>
      <c r="E64" s="81">
        <f t="shared" si="7"/>
        <v>96300</v>
      </c>
      <c r="F64" s="81">
        <f t="shared" si="8"/>
        <v>94500</v>
      </c>
      <c r="G64" s="81">
        <f t="shared" si="9"/>
        <v>91800</v>
      </c>
      <c r="H64" s="53">
        <v>90000</v>
      </c>
      <c r="I64" s="152">
        <v>180.3</v>
      </c>
      <c r="J64" s="44"/>
    </row>
    <row r="65" spans="1:10" ht="15.75">
      <c r="A65" s="199" t="s">
        <v>119</v>
      </c>
      <c r="B65" s="200"/>
      <c r="C65" s="200"/>
      <c r="D65" s="200"/>
      <c r="E65" s="200"/>
      <c r="F65" s="200"/>
      <c r="G65" s="200"/>
      <c r="H65" s="200"/>
      <c r="I65" s="201"/>
      <c r="J65" s="44"/>
    </row>
    <row r="66" spans="1:10" ht="12.75">
      <c r="A66" s="75" t="s">
        <v>94</v>
      </c>
      <c r="B66" s="75" t="s">
        <v>105</v>
      </c>
      <c r="C66" s="75" t="s">
        <v>120</v>
      </c>
      <c r="D66" s="75" t="s">
        <v>89</v>
      </c>
      <c r="E66" s="75" t="s">
        <v>102</v>
      </c>
      <c r="F66" s="75" t="s">
        <v>100</v>
      </c>
      <c r="G66" s="75" t="s">
        <v>99</v>
      </c>
      <c r="H66" s="75" t="s">
        <v>98</v>
      </c>
      <c r="I66" s="76" t="s">
        <v>90</v>
      </c>
      <c r="J66" s="44"/>
    </row>
    <row r="67" spans="1:10" ht="12.75">
      <c r="A67" s="22"/>
      <c r="B67" s="49" t="s">
        <v>10</v>
      </c>
      <c r="C67" s="87">
        <v>1.2</v>
      </c>
      <c r="D67" s="87">
        <v>6000</v>
      </c>
      <c r="E67" s="81">
        <f>H67*1.07</f>
        <v>131610</v>
      </c>
      <c r="F67" s="81">
        <f>H67*1.05</f>
        <v>129150</v>
      </c>
      <c r="G67" s="81">
        <f aca="true" t="shared" si="10" ref="G67:G108">H67*1.02</f>
        <v>125460</v>
      </c>
      <c r="H67" s="87">
        <v>123000</v>
      </c>
      <c r="I67" s="153">
        <v>0.312</v>
      </c>
      <c r="J67" s="44"/>
    </row>
    <row r="68" spans="1:10" ht="12.75">
      <c r="A68" s="22"/>
      <c r="B68" s="49" t="s">
        <v>37</v>
      </c>
      <c r="C68" s="87">
        <v>1.2</v>
      </c>
      <c r="D68" s="87">
        <v>6000</v>
      </c>
      <c r="E68" s="81">
        <f aca="true" t="shared" si="11" ref="E68:E83">H68*1.07</f>
        <v>104111</v>
      </c>
      <c r="F68" s="81">
        <f aca="true" t="shared" si="12" ref="F68:F83">H68*1.05</f>
        <v>102165</v>
      </c>
      <c r="G68" s="81">
        <f t="shared" si="10"/>
        <v>99246</v>
      </c>
      <c r="H68" s="87">
        <v>97300</v>
      </c>
      <c r="I68" s="153">
        <v>0.501</v>
      </c>
      <c r="J68" s="44"/>
    </row>
    <row r="69" spans="1:10" ht="12.75">
      <c r="A69" s="87"/>
      <c r="B69" s="49" t="s">
        <v>37</v>
      </c>
      <c r="C69" s="87">
        <v>1.5</v>
      </c>
      <c r="D69" s="87">
        <v>6050</v>
      </c>
      <c r="E69" s="81">
        <f t="shared" si="11"/>
        <v>97691</v>
      </c>
      <c r="F69" s="81">
        <f t="shared" si="12"/>
        <v>95865</v>
      </c>
      <c r="G69" s="81">
        <f t="shared" si="10"/>
        <v>93126</v>
      </c>
      <c r="H69" s="87">
        <v>91300</v>
      </c>
      <c r="I69" s="153">
        <v>0.606</v>
      </c>
      <c r="J69" s="44"/>
    </row>
    <row r="70" spans="1:10" ht="12.75">
      <c r="A70" s="87"/>
      <c r="B70" s="49" t="s">
        <v>53</v>
      </c>
      <c r="C70" s="87">
        <v>1.5</v>
      </c>
      <c r="D70" s="87">
        <v>6000</v>
      </c>
      <c r="E70" s="81">
        <f t="shared" si="11"/>
        <v>105930</v>
      </c>
      <c r="F70" s="81">
        <f t="shared" si="12"/>
        <v>103950</v>
      </c>
      <c r="G70" s="81">
        <f t="shared" si="10"/>
        <v>100980</v>
      </c>
      <c r="H70" s="87">
        <v>99000</v>
      </c>
      <c r="I70" s="153">
        <v>0.605</v>
      </c>
      <c r="J70" s="44"/>
    </row>
    <row r="71" spans="1:10" ht="12.75">
      <c r="A71" s="87"/>
      <c r="B71" s="49" t="s">
        <v>7</v>
      </c>
      <c r="C71" s="87">
        <v>1.2</v>
      </c>
      <c r="D71" s="87">
        <v>6000</v>
      </c>
      <c r="E71" s="81">
        <f t="shared" si="11"/>
        <v>99510</v>
      </c>
      <c r="F71" s="81">
        <f t="shared" si="12"/>
        <v>97650</v>
      </c>
      <c r="G71" s="81">
        <f t="shared" si="10"/>
        <v>94860</v>
      </c>
      <c r="H71" s="87">
        <v>93000</v>
      </c>
      <c r="I71" s="153">
        <v>0.69</v>
      </c>
      <c r="J71" s="44"/>
    </row>
    <row r="72" spans="1:10" ht="12.75">
      <c r="A72" s="87"/>
      <c r="B72" s="49" t="s">
        <v>7</v>
      </c>
      <c r="C72" s="87">
        <v>1.5</v>
      </c>
      <c r="D72" s="87">
        <v>6000</v>
      </c>
      <c r="E72" s="81">
        <f t="shared" si="11"/>
        <v>92020</v>
      </c>
      <c r="F72" s="81">
        <f t="shared" si="12"/>
        <v>90300</v>
      </c>
      <c r="G72" s="81">
        <f t="shared" si="10"/>
        <v>87720</v>
      </c>
      <c r="H72" s="53">
        <v>86000</v>
      </c>
      <c r="I72" s="153">
        <v>0.842</v>
      </c>
      <c r="J72" s="44"/>
    </row>
    <row r="73" spans="1:10" ht="12.75">
      <c r="A73" s="87"/>
      <c r="B73" s="49" t="s">
        <v>7</v>
      </c>
      <c r="C73" s="87">
        <v>2</v>
      </c>
      <c r="D73" s="87">
        <v>6000</v>
      </c>
      <c r="E73" s="81">
        <f t="shared" si="11"/>
        <v>84851</v>
      </c>
      <c r="F73" s="81">
        <f t="shared" si="12"/>
        <v>83265</v>
      </c>
      <c r="G73" s="81">
        <f t="shared" si="10"/>
        <v>80886</v>
      </c>
      <c r="H73" s="53">
        <v>79300</v>
      </c>
      <c r="I73" s="153">
        <v>1.075</v>
      </c>
      <c r="J73" s="44"/>
    </row>
    <row r="74" spans="1:10" ht="12.75">
      <c r="A74" s="87"/>
      <c r="B74" s="48" t="s">
        <v>76</v>
      </c>
      <c r="C74" s="53">
        <v>1.5</v>
      </c>
      <c r="D74" s="80">
        <v>6000</v>
      </c>
      <c r="E74" s="81">
        <f t="shared" si="11"/>
        <v>85065</v>
      </c>
      <c r="F74" s="81">
        <f t="shared" si="12"/>
        <v>83475</v>
      </c>
      <c r="G74" s="81">
        <f t="shared" si="10"/>
        <v>81090</v>
      </c>
      <c r="H74" s="87">
        <v>79500</v>
      </c>
      <c r="I74" s="145">
        <v>1.07</v>
      </c>
      <c r="J74" s="44"/>
    </row>
    <row r="75" spans="1:10" ht="12.75">
      <c r="A75" s="53" t="s">
        <v>2</v>
      </c>
      <c r="B75" s="48" t="s">
        <v>23</v>
      </c>
      <c r="C75" s="53">
        <v>2</v>
      </c>
      <c r="D75" s="115">
        <v>6000</v>
      </c>
      <c r="E75" s="81">
        <f t="shared" si="11"/>
        <v>78752</v>
      </c>
      <c r="F75" s="81">
        <f t="shared" si="12"/>
        <v>77280</v>
      </c>
      <c r="G75" s="81">
        <f t="shared" si="10"/>
        <v>75072</v>
      </c>
      <c r="H75" s="87">
        <v>73600</v>
      </c>
      <c r="I75" s="145">
        <v>1.39</v>
      </c>
      <c r="J75" s="70"/>
    </row>
    <row r="76" spans="1:10" ht="12.75">
      <c r="A76" s="53" t="s">
        <v>152</v>
      </c>
      <c r="B76" s="48" t="s">
        <v>48</v>
      </c>
      <c r="C76" s="53">
        <v>1.5</v>
      </c>
      <c r="D76" s="80">
        <v>6000</v>
      </c>
      <c r="E76" s="81">
        <f t="shared" si="11"/>
        <v>94695</v>
      </c>
      <c r="F76" s="81">
        <f t="shared" si="12"/>
        <v>92925</v>
      </c>
      <c r="G76" s="81">
        <f t="shared" si="10"/>
        <v>90270</v>
      </c>
      <c r="H76" s="87">
        <v>88500</v>
      </c>
      <c r="I76" s="145">
        <v>1.08</v>
      </c>
      <c r="J76" s="69"/>
    </row>
    <row r="77" spans="1:10" ht="12.75">
      <c r="A77" s="53"/>
      <c r="B77" s="48" t="s">
        <v>48</v>
      </c>
      <c r="C77" s="53">
        <v>2</v>
      </c>
      <c r="D77" s="80">
        <v>6000</v>
      </c>
      <c r="E77" s="81">
        <f t="shared" si="11"/>
        <v>83995</v>
      </c>
      <c r="F77" s="81">
        <f t="shared" si="12"/>
        <v>82425</v>
      </c>
      <c r="G77" s="81">
        <f t="shared" si="10"/>
        <v>80070</v>
      </c>
      <c r="H77" s="87">
        <v>78500</v>
      </c>
      <c r="I77" s="145">
        <v>1.39</v>
      </c>
      <c r="J77" s="69"/>
    </row>
    <row r="78" spans="1:10" ht="12.75">
      <c r="A78" s="53"/>
      <c r="B78" s="48" t="s">
        <v>15</v>
      </c>
      <c r="C78" s="53">
        <v>1.5</v>
      </c>
      <c r="D78" s="80">
        <v>6000</v>
      </c>
      <c r="E78" s="81">
        <f t="shared" si="11"/>
        <v>90415</v>
      </c>
      <c r="F78" s="81">
        <f t="shared" si="12"/>
        <v>88725</v>
      </c>
      <c r="G78" s="81">
        <f t="shared" si="10"/>
        <v>86190</v>
      </c>
      <c r="H78" s="87">
        <v>84500</v>
      </c>
      <c r="I78" s="145">
        <v>1.312</v>
      </c>
      <c r="J78" s="69"/>
    </row>
    <row r="79" spans="1:10" ht="12.75">
      <c r="A79" s="53" t="s">
        <v>2</v>
      </c>
      <c r="B79" s="48" t="s">
        <v>15</v>
      </c>
      <c r="C79" s="53">
        <v>2</v>
      </c>
      <c r="D79" s="80">
        <v>6000</v>
      </c>
      <c r="E79" s="81">
        <f t="shared" si="11"/>
        <v>81748</v>
      </c>
      <c r="F79" s="81">
        <f t="shared" si="12"/>
        <v>80220</v>
      </c>
      <c r="G79" s="81">
        <f t="shared" si="10"/>
        <v>77928</v>
      </c>
      <c r="H79" s="87">
        <v>76400</v>
      </c>
      <c r="I79" s="145">
        <v>1.7</v>
      </c>
      <c r="J79" s="44"/>
    </row>
    <row r="80" spans="1:10" ht="12.75">
      <c r="A80" s="53"/>
      <c r="B80" s="48" t="s">
        <v>9</v>
      </c>
      <c r="C80" s="53">
        <v>1.2</v>
      </c>
      <c r="D80" s="80">
        <v>6000</v>
      </c>
      <c r="E80" s="81">
        <f t="shared" si="11"/>
        <v>98440</v>
      </c>
      <c r="F80" s="81">
        <f t="shared" si="12"/>
        <v>96600</v>
      </c>
      <c r="G80" s="81">
        <f t="shared" si="10"/>
        <v>93840</v>
      </c>
      <c r="H80" s="87">
        <v>92000</v>
      </c>
      <c r="I80" s="145">
        <v>1.07</v>
      </c>
      <c r="J80" s="69"/>
    </row>
    <row r="81" spans="1:10" ht="12.75">
      <c r="A81" s="53" t="s">
        <v>2</v>
      </c>
      <c r="B81" s="48" t="s">
        <v>9</v>
      </c>
      <c r="C81" s="53">
        <v>1.5</v>
      </c>
      <c r="D81" s="80">
        <v>6000</v>
      </c>
      <c r="E81" s="81">
        <f t="shared" si="11"/>
        <v>89345</v>
      </c>
      <c r="F81" s="81">
        <f t="shared" si="12"/>
        <v>87675</v>
      </c>
      <c r="G81" s="81">
        <f t="shared" si="10"/>
        <v>85170</v>
      </c>
      <c r="H81" s="87">
        <v>83500</v>
      </c>
      <c r="I81" s="145">
        <v>1.31</v>
      </c>
      <c r="J81" s="44"/>
    </row>
    <row r="82" spans="1:10" ht="12.75">
      <c r="A82" s="53"/>
      <c r="B82" s="48" t="s">
        <v>9</v>
      </c>
      <c r="C82" s="53">
        <v>2</v>
      </c>
      <c r="D82" s="80">
        <v>6000</v>
      </c>
      <c r="E82" s="81">
        <f t="shared" si="11"/>
        <v>82604</v>
      </c>
      <c r="F82" s="81">
        <f t="shared" si="12"/>
        <v>81060</v>
      </c>
      <c r="G82" s="81">
        <f t="shared" si="10"/>
        <v>78744</v>
      </c>
      <c r="H82" s="87">
        <v>77200</v>
      </c>
      <c r="I82" s="145">
        <v>1.71</v>
      </c>
      <c r="J82" s="44"/>
    </row>
    <row r="83" spans="1:10" ht="12.75">
      <c r="A83" s="53" t="s">
        <v>2</v>
      </c>
      <c r="B83" s="48" t="s">
        <v>29</v>
      </c>
      <c r="C83" s="53">
        <v>1.5</v>
      </c>
      <c r="D83" s="80">
        <v>6000</v>
      </c>
      <c r="E83" s="81">
        <f t="shared" si="11"/>
        <v>96300</v>
      </c>
      <c r="F83" s="81">
        <f t="shared" si="12"/>
        <v>94500</v>
      </c>
      <c r="G83" s="81">
        <f t="shared" si="10"/>
        <v>91800</v>
      </c>
      <c r="H83" s="87">
        <v>90000</v>
      </c>
      <c r="I83" s="145">
        <v>1.43</v>
      </c>
      <c r="J83" s="44"/>
    </row>
    <row r="84" spans="1:10" ht="12.75">
      <c r="A84" s="75" t="s">
        <v>94</v>
      </c>
      <c r="B84" s="75" t="s">
        <v>105</v>
      </c>
      <c r="C84" s="75" t="s">
        <v>120</v>
      </c>
      <c r="D84" s="75" t="s">
        <v>89</v>
      </c>
      <c r="E84" s="75"/>
      <c r="F84" s="75"/>
      <c r="G84" s="75"/>
      <c r="H84" s="75"/>
      <c r="I84" s="76" t="s">
        <v>90</v>
      </c>
      <c r="J84" s="44"/>
    </row>
    <row r="85" spans="1:10" ht="12.75">
      <c r="A85" s="94"/>
      <c r="B85" s="48" t="s">
        <v>29</v>
      </c>
      <c r="C85" s="53">
        <v>2</v>
      </c>
      <c r="D85" s="80">
        <v>6000</v>
      </c>
      <c r="E85" s="81">
        <f>H85*1.07</f>
        <v>82390</v>
      </c>
      <c r="F85" s="81">
        <f>H85*1.05</f>
        <v>80850</v>
      </c>
      <c r="G85" s="81">
        <f t="shared" si="10"/>
        <v>78540</v>
      </c>
      <c r="H85" s="87">
        <v>77000</v>
      </c>
      <c r="I85" s="145">
        <v>1.86</v>
      </c>
      <c r="J85" s="44"/>
    </row>
    <row r="86" spans="1:10" ht="12.75">
      <c r="A86" s="53"/>
      <c r="B86" s="48" t="s">
        <v>46</v>
      </c>
      <c r="C86" s="53">
        <v>1.5</v>
      </c>
      <c r="D86" s="80">
        <v>6000</v>
      </c>
      <c r="E86" s="81">
        <f aca="true" t="shared" si="13" ref="E86:E108">H86*1.07</f>
        <v>92020</v>
      </c>
      <c r="F86" s="81">
        <f aca="true" t="shared" si="14" ref="F86:F108">H86*1.05</f>
        <v>90300</v>
      </c>
      <c r="G86" s="81">
        <f t="shared" si="10"/>
        <v>87720</v>
      </c>
      <c r="H86" s="87">
        <v>86000</v>
      </c>
      <c r="I86" s="145">
        <v>1.78</v>
      </c>
      <c r="J86" s="44"/>
    </row>
    <row r="87" spans="1:10" ht="12.75">
      <c r="A87" s="53"/>
      <c r="B87" s="48" t="s">
        <v>46</v>
      </c>
      <c r="C87" s="53">
        <v>2</v>
      </c>
      <c r="D87" s="80">
        <v>6000</v>
      </c>
      <c r="E87" s="81">
        <f t="shared" si="13"/>
        <v>82390</v>
      </c>
      <c r="F87" s="81">
        <f t="shared" si="14"/>
        <v>80850</v>
      </c>
      <c r="G87" s="81">
        <f t="shared" si="10"/>
        <v>78540</v>
      </c>
      <c r="H87" s="87">
        <v>77000</v>
      </c>
      <c r="I87" s="145">
        <v>2.33</v>
      </c>
      <c r="J87" s="44"/>
    </row>
    <row r="88" spans="1:10" ht="12.75">
      <c r="A88" s="53"/>
      <c r="B88" s="48" t="s">
        <v>46</v>
      </c>
      <c r="C88" s="53">
        <v>3</v>
      </c>
      <c r="D88" s="80">
        <v>6000</v>
      </c>
      <c r="E88" s="81">
        <f t="shared" si="13"/>
        <v>76826</v>
      </c>
      <c r="F88" s="81">
        <f t="shared" si="14"/>
        <v>75390</v>
      </c>
      <c r="G88" s="81">
        <f t="shared" si="10"/>
        <v>73236</v>
      </c>
      <c r="H88" s="87">
        <v>71800</v>
      </c>
      <c r="I88" s="145">
        <v>3.36</v>
      </c>
      <c r="J88" s="44"/>
    </row>
    <row r="89" spans="1:10" ht="12.75">
      <c r="A89" s="53"/>
      <c r="B89" s="48" t="s">
        <v>46</v>
      </c>
      <c r="C89" s="53">
        <v>4</v>
      </c>
      <c r="D89" s="80">
        <v>6000</v>
      </c>
      <c r="E89" s="81"/>
      <c r="F89" s="81"/>
      <c r="G89" s="81"/>
      <c r="H89" s="87"/>
      <c r="I89" s="145"/>
      <c r="J89" s="44"/>
    </row>
    <row r="90" spans="1:10" ht="12.75">
      <c r="A90" s="53" t="s">
        <v>152</v>
      </c>
      <c r="B90" s="48" t="s">
        <v>16</v>
      </c>
      <c r="C90" s="53">
        <v>1.5</v>
      </c>
      <c r="D90" s="80">
        <v>6000</v>
      </c>
      <c r="E90" s="81">
        <f t="shared" si="13"/>
        <v>95551</v>
      </c>
      <c r="F90" s="81">
        <f t="shared" si="14"/>
        <v>93765</v>
      </c>
      <c r="G90" s="81">
        <f t="shared" si="10"/>
        <v>91086</v>
      </c>
      <c r="H90" s="87">
        <v>89300</v>
      </c>
      <c r="I90" s="145">
        <v>1.67</v>
      </c>
      <c r="J90" s="44"/>
    </row>
    <row r="91" spans="1:10" ht="12.75">
      <c r="A91" s="95"/>
      <c r="B91" s="48" t="s">
        <v>16</v>
      </c>
      <c r="C91" s="53">
        <v>2</v>
      </c>
      <c r="D91" s="80">
        <v>6000</v>
      </c>
      <c r="E91" s="81">
        <f t="shared" si="13"/>
        <v>78217</v>
      </c>
      <c r="F91" s="81">
        <f t="shared" si="14"/>
        <v>76755</v>
      </c>
      <c r="G91" s="81">
        <f t="shared" si="10"/>
        <v>74562</v>
      </c>
      <c r="H91" s="87">
        <v>73100</v>
      </c>
      <c r="I91" s="145">
        <v>2.17</v>
      </c>
      <c r="J91" s="44"/>
    </row>
    <row r="92" spans="1:10" ht="12.75">
      <c r="A92" s="94"/>
      <c r="B92" s="48" t="s">
        <v>0</v>
      </c>
      <c r="C92" s="53">
        <v>2</v>
      </c>
      <c r="D92" s="53">
        <v>6000</v>
      </c>
      <c r="E92" s="81">
        <f t="shared" si="13"/>
        <v>76505</v>
      </c>
      <c r="F92" s="81">
        <f t="shared" si="14"/>
        <v>75075</v>
      </c>
      <c r="G92" s="81">
        <f t="shared" si="10"/>
        <v>72930</v>
      </c>
      <c r="H92" s="87">
        <v>71500</v>
      </c>
      <c r="I92" s="145">
        <v>2.96</v>
      </c>
      <c r="J92" s="44"/>
    </row>
    <row r="93" spans="1:10" ht="12.75">
      <c r="A93" s="95"/>
      <c r="B93" s="48" t="s">
        <v>0</v>
      </c>
      <c r="C93" s="53">
        <v>3</v>
      </c>
      <c r="D93" s="80">
        <v>6000</v>
      </c>
      <c r="E93" s="81">
        <f t="shared" si="13"/>
        <v>77575</v>
      </c>
      <c r="F93" s="81">
        <f t="shared" si="14"/>
        <v>76125</v>
      </c>
      <c r="G93" s="81">
        <f t="shared" si="10"/>
        <v>73950</v>
      </c>
      <c r="H93" s="87">
        <v>72500</v>
      </c>
      <c r="I93" s="145">
        <v>4.31</v>
      </c>
      <c r="J93" s="44"/>
    </row>
    <row r="94" spans="1:10" ht="12.75">
      <c r="A94" s="95"/>
      <c r="B94" s="48" t="s">
        <v>40</v>
      </c>
      <c r="C94" s="53">
        <v>2</v>
      </c>
      <c r="D94" s="80">
        <v>6000</v>
      </c>
      <c r="E94" s="81">
        <f t="shared" si="13"/>
        <v>78110</v>
      </c>
      <c r="F94" s="81">
        <f t="shared" si="14"/>
        <v>76650</v>
      </c>
      <c r="G94" s="81">
        <f t="shared" si="10"/>
        <v>74460</v>
      </c>
      <c r="H94" s="87">
        <v>73000</v>
      </c>
      <c r="I94" s="145">
        <v>2.65</v>
      </c>
      <c r="J94" s="44"/>
    </row>
    <row r="95" spans="1:10" ht="12.75">
      <c r="A95" s="95"/>
      <c r="B95" s="48" t="s">
        <v>14</v>
      </c>
      <c r="C95" s="53">
        <v>2</v>
      </c>
      <c r="D95" s="80">
        <v>6000</v>
      </c>
      <c r="E95" s="81">
        <f t="shared" si="13"/>
        <v>82390</v>
      </c>
      <c r="F95" s="81">
        <f t="shared" si="14"/>
        <v>80850</v>
      </c>
      <c r="G95" s="81">
        <f t="shared" si="10"/>
        <v>78540</v>
      </c>
      <c r="H95" s="87">
        <v>77000</v>
      </c>
      <c r="I95" s="145">
        <v>2.96</v>
      </c>
      <c r="J95" s="68"/>
    </row>
    <row r="96" spans="1:10" ht="12.75">
      <c r="A96" s="95"/>
      <c r="B96" s="48" t="s">
        <v>14</v>
      </c>
      <c r="C96" s="53">
        <v>3</v>
      </c>
      <c r="D96" s="80">
        <v>6000</v>
      </c>
      <c r="E96" s="81">
        <f t="shared" si="13"/>
        <v>76077</v>
      </c>
      <c r="F96" s="81">
        <f t="shared" si="14"/>
        <v>74655</v>
      </c>
      <c r="G96" s="81">
        <f t="shared" si="10"/>
        <v>72522</v>
      </c>
      <c r="H96" s="87">
        <v>71100</v>
      </c>
      <c r="I96" s="145">
        <v>4.3</v>
      </c>
      <c r="J96" s="44"/>
    </row>
    <row r="97" spans="1:10" ht="12.75">
      <c r="A97" s="95"/>
      <c r="B97" s="48" t="s">
        <v>27</v>
      </c>
      <c r="C97" s="53">
        <v>2</v>
      </c>
      <c r="D97" s="53">
        <v>6000</v>
      </c>
      <c r="E97" s="81">
        <f t="shared" si="13"/>
        <v>80785</v>
      </c>
      <c r="F97" s="81">
        <f t="shared" si="14"/>
        <v>79275</v>
      </c>
      <c r="G97" s="81">
        <f t="shared" si="10"/>
        <v>77010</v>
      </c>
      <c r="H97" s="87">
        <v>75500</v>
      </c>
      <c r="I97" s="145">
        <v>3.59</v>
      </c>
      <c r="J97" s="44"/>
    </row>
    <row r="98" spans="1:10" ht="13.5" customHeight="1">
      <c r="A98" s="95"/>
      <c r="B98" s="48" t="s">
        <v>27</v>
      </c>
      <c r="C98" s="53">
        <v>3</v>
      </c>
      <c r="D98" s="53">
        <v>6000</v>
      </c>
      <c r="E98" s="81">
        <f t="shared" si="13"/>
        <v>75970</v>
      </c>
      <c r="F98" s="81">
        <f t="shared" si="14"/>
        <v>74550</v>
      </c>
      <c r="G98" s="81">
        <f t="shared" si="10"/>
        <v>72420</v>
      </c>
      <c r="H98" s="87">
        <v>71000</v>
      </c>
      <c r="I98" s="145">
        <v>5.26</v>
      </c>
      <c r="J98" s="44"/>
    </row>
    <row r="99" spans="1:10" ht="12.75">
      <c r="A99" s="95"/>
      <c r="B99" s="48" t="s">
        <v>41</v>
      </c>
      <c r="C99" s="53">
        <v>2</v>
      </c>
      <c r="D99" s="80">
        <v>6000</v>
      </c>
      <c r="E99" s="81">
        <f t="shared" si="13"/>
        <v>80250</v>
      </c>
      <c r="F99" s="81">
        <f t="shared" si="14"/>
        <v>78750</v>
      </c>
      <c r="G99" s="81">
        <f t="shared" si="10"/>
        <v>76500</v>
      </c>
      <c r="H99" s="87">
        <v>75000</v>
      </c>
      <c r="I99" s="145">
        <v>3.59</v>
      </c>
      <c r="J99" s="44"/>
    </row>
    <row r="100" spans="1:10" ht="15.75">
      <c r="A100" s="96"/>
      <c r="B100" s="48" t="s">
        <v>41</v>
      </c>
      <c r="C100" s="53">
        <v>3</v>
      </c>
      <c r="D100" s="80">
        <v>6000</v>
      </c>
      <c r="E100" s="81">
        <f t="shared" si="13"/>
        <v>78324</v>
      </c>
      <c r="F100" s="81">
        <f t="shared" si="14"/>
        <v>76860</v>
      </c>
      <c r="G100" s="81">
        <f t="shared" si="10"/>
        <v>74664</v>
      </c>
      <c r="H100" s="87">
        <v>73200</v>
      </c>
      <c r="I100" s="145">
        <v>5.25</v>
      </c>
      <c r="J100" s="44"/>
    </row>
    <row r="101" spans="1:10" ht="13.5" customHeight="1">
      <c r="A101" s="88"/>
      <c r="B101" s="48" t="s">
        <v>51</v>
      </c>
      <c r="C101" s="53">
        <v>3</v>
      </c>
      <c r="D101" s="80">
        <v>6000</v>
      </c>
      <c r="E101" s="81">
        <f t="shared" si="13"/>
        <v>79073</v>
      </c>
      <c r="F101" s="81">
        <f t="shared" si="14"/>
        <v>77595</v>
      </c>
      <c r="G101" s="81">
        <f t="shared" si="10"/>
        <v>75378</v>
      </c>
      <c r="H101" s="87">
        <v>73900</v>
      </c>
      <c r="I101" s="145">
        <v>6.19</v>
      </c>
      <c r="J101" s="44"/>
    </row>
    <row r="102" spans="1:10" ht="14.25" customHeight="1">
      <c r="A102" s="192"/>
      <c r="B102" s="48" t="s">
        <v>5</v>
      </c>
      <c r="C102" s="53">
        <v>3</v>
      </c>
      <c r="D102" s="80">
        <v>12000</v>
      </c>
      <c r="E102" s="81">
        <f t="shared" si="13"/>
        <v>76826</v>
      </c>
      <c r="F102" s="81">
        <f t="shared" si="14"/>
        <v>75390</v>
      </c>
      <c r="G102" s="81">
        <f t="shared" si="10"/>
        <v>73236</v>
      </c>
      <c r="H102" s="87">
        <v>71800</v>
      </c>
      <c r="I102" s="145">
        <v>7.14</v>
      </c>
      <c r="J102" s="44"/>
    </row>
    <row r="103" spans="1:10" ht="15.75" customHeight="1">
      <c r="A103" s="117"/>
      <c r="B103" s="48" t="s">
        <v>5</v>
      </c>
      <c r="C103" s="53">
        <v>4</v>
      </c>
      <c r="D103" s="118">
        <v>12000</v>
      </c>
      <c r="E103" s="81">
        <f t="shared" si="13"/>
        <v>75970</v>
      </c>
      <c r="F103" s="81">
        <f t="shared" si="14"/>
        <v>74550</v>
      </c>
      <c r="G103" s="81">
        <f t="shared" si="10"/>
        <v>72420</v>
      </c>
      <c r="H103" s="195">
        <v>71000</v>
      </c>
      <c r="I103" s="145">
        <v>9.33</v>
      </c>
      <c r="J103" s="44"/>
    </row>
    <row r="104" spans="1:10" ht="12.75">
      <c r="A104" s="80"/>
      <c r="B104" s="86" t="s">
        <v>59</v>
      </c>
      <c r="C104" s="80">
        <v>3</v>
      </c>
      <c r="D104" s="80">
        <v>12000</v>
      </c>
      <c r="E104" s="81">
        <f t="shared" si="13"/>
        <v>80357</v>
      </c>
      <c r="F104" s="81">
        <f t="shared" si="14"/>
        <v>78855</v>
      </c>
      <c r="G104" s="81">
        <f t="shared" si="10"/>
        <v>76602</v>
      </c>
      <c r="H104" s="116">
        <v>75100</v>
      </c>
      <c r="I104" s="145">
        <v>6.66</v>
      </c>
      <c r="J104" s="44"/>
    </row>
    <row r="105" spans="1:10" ht="12.75">
      <c r="A105" s="93"/>
      <c r="B105" s="48" t="s">
        <v>28</v>
      </c>
      <c r="C105" s="53">
        <v>3</v>
      </c>
      <c r="D105" s="53">
        <v>12000</v>
      </c>
      <c r="E105" s="81">
        <f t="shared" si="13"/>
        <v>76505</v>
      </c>
      <c r="F105" s="81">
        <f t="shared" si="14"/>
        <v>75075</v>
      </c>
      <c r="G105" s="81">
        <f t="shared" si="10"/>
        <v>72930</v>
      </c>
      <c r="H105" s="87">
        <v>71500</v>
      </c>
      <c r="I105" s="145">
        <v>9.02</v>
      </c>
      <c r="J105" s="44"/>
    </row>
    <row r="106" spans="1:10" ht="12.75">
      <c r="A106" s="93"/>
      <c r="B106" s="48" t="s">
        <v>28</v>
      </c>
      <c r="C106" s="53">
        <v>4</v>
      </c>
      <c r="D106" s="53">
        <v>12000</v>
      </c>
      <c r="E106" s="81">
        <f t="shared" si="13"/>
        <v>76505</v>
      </c>
      <c r="F106" s="81">
        <f t="shared" si="14"/>
        <v>75075</v>
      </c>
      <c r="G106" s="81">
        <f t="shared" si="10"/>
        <v>72930</v>
      </c>
      <c r="H106" s="87">
        <v>71500</v>
      </c>
      <c r="I106" s="145">
        <v>11.84</v>
      </c>
      <c r="J106" s="44"/>
    </row>
    <row r="107" spans="1:10" ht="12.75">
      <c r="A107" s="99"/>
      <c r="B107" s="119" t="s">
        <v>52</v>
      </c>
      <c r="C107" s="99">
        <v>4</v>
      </c>
      <c r="D107" s="99">
        <v>12000</v>
      </c>
      <c r="E107" s="81">
        <f t="shared" si="13"/>
        <v>76826</v>
      </c>
      <c r="F107" s="81">
        <f t="shared" si="14"/>
        <v>75390</v>
      </c>
      <c r="G107" s="81">
        <f t="shared" si="10"/>
        <v>73236</v>
      </c>
      <c r="H107" s="98">
        <v>71800</v>
      </c>
      <c r="I107" s="154">
        <v>14.33</v>
      </c>
      <c r="J107" s="44"/>
    </row>
    <row r="108" spans="1:10" ht="12.75">
      <c r="A108" s="99"/>
      <c r="B108" s="119" t="s">
        <v>56</v>
      </c>
      <c r="C108" s="99">
        <v>4</v>
      </c>
      <c r="D108" s="99">
        <v>12000</v>
      </c>
      <c r="E108" s="81">
        <f t="shared" si="13"/>
        <v>80250</v>
      </c>
      <c r="F108" s="81">
        <f t="shared" si="14"/>
        <v>78750</v>
      </c>
      <c r="G108" s="81">
        <f t="shared" si="10"/>
        <v>76500</v>
      </c>
      <c r="H108" s="98">
        <v>75000</v>
      </c>
      <c r="I108" s="150">
        <v>16.8</v>
      </c>
      <c r="J108" s="44"/>
    </row>
    <row r="109" spans="1:10" ht="13.5" customHeight="1">
      <c r="A109" s="199" t="s">
        <v>118</v>
      </c>
      <c r="B109" s="204"/>
      <c r="C109" s="204"/>
      <c r="D109" s="204"/>
      <c r="E109" s="204"/>
      <c r="F109" s="204"/>
      <c r="G109" s="204"/>
      <c r="H109" s="204"/>
      <c r="I109" s="208"/>
      <c r="J109" s="2"/>
    </row>
    <row r="110" spans="1:10" ht="13.5" customHeight="1">
      <c r="A110" s="75" t="s">
        <v>94</v>
      </c>
      <c r="B110" s="75" t="s">
        <v>126</v>
      </c>
      <c r="C110" s="75" t="s">
        <v>120</v>
      </c>
      <c r="D110" s="75" t="s">
        <v>89</v>
      </c>
      <c r="E110" s="75" t="s">
        <v>102</v>
      </c>
      <c r="F110" s="75" t="s">
        <v>92</v>
      </c>
      <c r="G110" s="75" t="s">
        <v>93</v>
      </c>
      <c r="H110" s="75" t="s">
        <v>137</v>
      </c>
      <c r="I110" s="76" t="s">
        <v>90</v>
      </c>
      <c r="J110" s="2"/>
    </row>
    <row r="111" spans="1:10" ht="13.5" customHeight="1">
      <c r="A111" s="83"/>
      <c r="B111" s="54" t="s">
        <v>23</v>
      </c>
      <c r="C111" s="52">
        <v>3</v>
      </c>
      <c r="D111" s="52">
        <v>6000</v>
      </c>
      <c r="E111" s="53">
        <f>H111*1.07</f>
        <v>86135</v>
      </c>
      <c r="F111" s="53">
        <f>H111*1.05</f>
        <v>84525</v>
      </c>
      <c r="G111" s="53">
        <f>H111*1.02</f>
        <v>82110</v>
      </c>
      <c r="H111" s="52">
        <v>80500</v>
      </c>
      <c r="I111" s="145">
        <v>1.2</v>
      </c>
      <c r="J111" s="2"/>
    </row>
    <row r="112" spans="1:10" ht="13.5" customHeight="1">
      <c r="A112" s="83"/>
      <c r="B112" s="54" t="s">
        <v>117</v>
      </c>
      <c r="C112" s="52">
        <v>3</v>
      </c>
      <c r="D112" s="52">
        <v>6000</v>
      </c>
      <c r="E112" s="53">
        <f aca="true" t="shared" si="15" ref="E112:E125">H112*1.07</f>
        <v>84530</v>
      </c>
      <c r="F112" s="53">
        <f aca="true" t="shared" si="16" ref="F112:F125">H112*1.05</f>
        <v>82950</v>
      </c>
      <c r="G112" s="53">
        <f aca="true" t="shared" si="17" ref="G112:G125">H112*1.02</f>
        <v>80580</v>
      </c>
      <c r="H112" s="52">
        <v>79000</v>
      </c>
      <c r="I112" s="145">
        <v>1.6</v>
      </c>
      <c r="J112" s="2"/>
    </row>
    <row r="113" spans="1:10" ht="13.5" customHeight="1">
      <c r="A113" s="53" t="s">
        <v>25</v>
      </c>
      <c r="B113" s="48" t="s">
        <v>46</v>
      </c>
      <c r="C113" s="53">
        <v>4</v>
      </c>
      <c r="D113" s="53" t="s">
        <v>61</v>
      </c>
      <c r="E113" s="53">
        <f t="shared" si="15"/>
        <v>77575</v>
      </c>
      <c r="F113" s="53">
        <f t="shared" si="16"/>
        <v>76125</v>
      </c>
      <c r="G113" s="53">
        <f t="shared" si="17"/>
        <v>73950</v>
      </c>
      <c r="H113" s="52">
        <v>72500</v>
      </c>
      <c r="I113" s="145">
        <v>2.45</v>
      </c>
      <c r="J113" s="2"/>
    </row>
    <row r="114" spans="1:10" ht="13.5" customHeight="1">
      <c r="A114" s="81" t="s">
        <v>25</v>
      </c>
      <c r="B114" s="82" t="s">
        <v>116</v>
      </c>
      <c r="C114" s="81">
        <v>4</v>
      </c>
      <c r="D114" s="81" t="s">
        <v>61</v>
      </c>
      <c r="E114" s="53">
        <f t="shared" si="15"/>
        <v>78110</v>
      </c>
      <c r="F114" s="53">
        <f t="shared" si="16"/>
        <v>76650</v>
      </c>
      <c r="G114" s="53">
        <f t="shared" si="17"/>
        <v>74460</v>
      </c>
      <c r="H114" s="52">
        <v>73000</v>
      </c>
      <c r="I114" s="145">
        <v>2.75</v>
      </c>
      <c r="J114" s="2"/>
    </row>
    <row r="115" spans="1:10" ht="13.5" customHeight="1">
      <c r="A115" s="81" t="s">
        <v>25</v>
      </c>
      <c r="B115" s="82" t="s">
        <v>0</v>
      </c>
      <c r="C115" s="81">
        <v>4</v>
      </c>
      <c r="D115" s="81">
        <v>12000</v>
      </c>
      <c r="E115" s="53">
        <f t="shared" si="15"/>
        <v>76505</v>
      </c>
      <c r="F115" s="53">
        <f t="shared" si="16"/>
        <v>75075</v>
      </c>
      <c r="G115" s="53">
        <f t="shared" si="17"/>
        <v>72930</v>
      </c>
      <c r="H115" s="52">
        <v>71500</v>
      </c>
      <c r="I115" s="145">
        <v>3.15</v>
      </c>
      <c r="J115" s="2"/>
    </row>
    <row r="116" spans="1:10" ht="13.5" customHeight="1">
      <c r="A116" s="81" t="s">
        <v>25</v>
      </c>
      <c r="B116" s="82" t="s">
        <v>0</v>
      </c>
      <c r="C116" s="81">
        <v>5</v>
      </c>
      <c r="D116" s="109">
        <v>12000</v>
      </c>
      <c r="E116" s="53">
        <f t="shared" si="15"/>
        <v>75114</v>
      </c>
      <c r="F116" s="53">
        <f t="shared" si="16"/>
        <v>73710</v>
      </c>
      <c r="G116" s="53">
        <f t="shared" si="17"/>
        <v>71604</v>
      </c>
      <c r="H116" s="52">
        <v>70200</v>
      </c>
      <c r="I116" s="145">
        <v>3.87</v>
      </c>
      <c r="J116" s="2"/>
    </row>
    <row r="117" spans="1:10" ht="13.5" customHeight="1">
      <c r="A117" s="81" t="s">
        <v>25</v>
      </c>
      <c r="B117" s="82" t="s">
        <v>115</v>
      </c>
      <c r="C117" s="81">
        <v>5</v>
      </c>
      <c r="D117" s="109">
        <v>12000</v>
      </c>
      <c r="E117" s="53">
        <f t="shared" si="15"/>
        <v>77575</v>
      </c>
      <c r="F117" s="53">
        <f t="shared" si="16"/>
        <v>76125</v>
      </c>
      <c r="G117" s="53">
        <f t="shared" si="17"/>
        <v>73950</v>
      </c>
      <c r="H117" s="52">
        <v>72500</v>
      </c>
      <c r="I117" s="145">
        <v>4.88</v>
      </c>
      <c r="J117" s="2"/>
    </row>
    <row r="118" spans="1:10" ht="13.5" customHeight="1">
      <c r="A118" s="81"/>
      <c r="B118" s="82" t="s">
        <v>115</v>
      </c>
      <c r="C118" s="81">
        <v>6</v>
      </c>
      <c r="D118" s="109">
        <v>12000</v>
      </c>
      <c r="E118" s="53">
        <f t="shared" si="15"/>
        <v>79715</v>
      </c>
      <c r="F118" s="53">
        <f t="shared" si="16"/>
        <v>78225</v>
      </c>
      <c r="G118" s="53">
        <f t="shared" si="17"/>
        <v>75990</v>
      </c>
      <c r="H118" s="52">
        <v>74500</v>
      </c>
      <c r="I118" s="145">
        <v>5.72</v>
      </c>
      <c r="J118" s="2"/>
    </row>
    <row r="119" spans="1:10" ht="13.5" customHeight="1">
      <c r="A119" s="120"/>
      <c r="B119" s="121" t="s">
        <v>114</v>
      </c>
      <c r="C119" s="120">
        <v>5</v>
      </c>
      <c r="D119" s="122">
        <v>12000</v>
      </c>
      <c r="E119" s="53">
        <f t="shared" si="15"/>
        <v>82390</v>
      </c>
      <c r="F119" s="53">
        <f t="shared" si="16"/>
        <v>80850</v>
      </c>
      <c r="G119" s="53">
        <f t="shared" si="17"/>
        <v>78540</v>
      </c>
      <c r="H119" s="123">
        <v>77000</v>
      </c>
      <c r="I119" s="153">
        <v>5.85</v>
      </c>
      <c r="J119" s="2"/>
    </row>
    <row r="120" spans="1:10" ht="13.5" customHeight="1">
      <c r="A120" s="81" t="s">
        <v>25</v>
      </c>
      <c r="B120" s="82" t="s">
        <v>114</v>
      </c>
      <c r="C120" s="81">
        <v>6</v>
      </c>
      <c r="D120" s="109">
        <v>12000</v>
      </c>
      <c r="E120" s="53">
        <f t="shared" si="15"/>
        <v>81855</v>
      </c>
      <c r="F120" s="53">
        <f t="shared" si="16"/>
        <v>80325</v>
      </c>
      <c r="G120" s="53">
        <f t="shared" si="17"/>
        <v>78030</v>
      </c>
      <c r="H120" s="52">
        <v>76500</v>
      </c>
      <c r="I120" s="145">
        <v>6.9</v>
      </c>
      <c r="J120" s="2"/>
    </row>
    <row r="121" spans="1:10" ht="13.5" customHeight="1">
      <c r="A121" s="81"/>
      <c r="B121" s="113" t="s">
        <v>113</v>
      </c>
      <c r="C121" s="112">
        <v>6</v>
      </c>
      <c r="D121" s="124" t="s">
        <v>61</v>
      </c>
      <c r="E121" s="53">
        <f t="shared" si="15"/>
        <v>86670</v>
      </c>
      <c r="F121" s="53">
        <f t="shared" si="16"/>
        <v>85050</v>
      </c>
      <c r="G121" s="53">
        <f t="shared" si="17"/>
        <v>82620</v>
      </c>
      <c r="H121" s="52">
        <v>81000</v>
      </c>
      <c r="I121" s="145">
        <v>8.37</v>
      </c>
      <c r="J121" s="2"/>
    </row>
    <row r="122" spans="1:10" ht="13.5" customHeight="1">
      <c r="A122" s="81"/>
      <c r="B122" s="113"/>
      <c r="C122" s="112"/>
      <c r="D122" s="124"/>
      <c r="E122" s="53"/>
      <c r="F122" s="53"/>
      <c r="G122" s="53"/>
      <c r="H122" s="52"/>
      <c r="I122" s="145"/>
      <c r="J122" s="2"/>
    </row>
    <row r="123" spans="1:10" ht="13.5" customHeight="1">
      <c r="A123" s="94"/>
      <c r="B123" s="128" t="s">
        <v>28</v>
      </c>
      <c r="C123" s="129">
        <v>7</v>
      </c>
      <c r="D123" s="130">
        <v>12000</v>
      </c>
      <c r="E123" s="53">
        <f t="shared" si="15"/>
        <v>81534</v>
      </c>
      <c r="F123" s="53">
        <f t="shared" si="16"/>
        <v>80010</v>
      </c>
      <c r="G123" s="53">
        <f t="shared" si="17"/>
        <v>77724</v>
      </c>
      <c r="H123" s="52">
        <v>76200</v>
      </c>
      <c r="I123" s="145">
        <v>11</v>
      </c>
      <c r="J123" s="2"/>
    </row>
    <row r="124" spans="1:10" ht="13.5" customHeight="1">
      <c r="A124" s="81"/>
      <c r="B124" s="125" t="s">
        <v>112</v>
      </c>
      <c r="C124" s="126">
        <v>7</v>
      </c>
      <c r="D124" s="127">
        <v>12000</v>
      </c>
      <c r="E124" s="53">
        <f t="shared" si="15"/>
        <v>86242</v>
      </c>
      <c r="F124" s="53">
        <f t="shared" si="16"/>
        <v>84630</v>
      </c>
      <c r="G124" s="53">
        <f t="shared" si="17"/>
        <v>82212</v>
      </c>
      <c r="H124" s="52">
        <v>80600</v>
      </c>
      <c r="I124" s="145">
        <v>12.07</v>
      </c>
      <c r="J124" s="2"/>
    </row>
    <row r="125" spans="1:10" s="67" customFormat="1" ht="12.75" customHeight="1">
      <c r="A125" s="81" t="s">
        <v>25</v>
      </c>
      <c r="B125" s="125" t="s">
        <v>111</v>
      </c>
      <c r="C125" s="126">
        <v>8</v>
      </c>
      <c r="D125" s="130">
        <v>12000</v>
      </c>
      <c r="E125" s="53">
        <f t="shared" si="15"/>
        <v>84958</v>
      </c>
      <c r="F125" s="53">
        <f t="shared" si="16"/>
        <v>83370</v>
      </c>
      <c r="G125" s="53">
        <f t="shared" si="17"/>
        <v>80988</v>
      </c>
      <c r="H125" s="52">
        <v>79400</v>
      </c>
      <c r="I125" s="145">
        <v>15.55</v>
      </c>
      <c r="J125" s="2"/>
    </row>
    <row r="126" spans="1:10" ht="13.5" customHeight="1">
      <c r="A126" s="199" t="s">
        <v>110</v>
      </c>
      <c r="B126" s="200"/>
      <c r="C126" s="200"/>
      <c r="D126" s="200"/>
      <c r="E126" s="200"/>
      <c r="F126" s="200"/>
      <c r="G126" s="200"/>
      <c r="H126" s="200"/>
      <c r="I126" s="64"/>
      <c r="J126" s="2"/>
    </row>
    <row r="127" spans="1:10" ht="13.5" customHeight="1">
      <c r="A127" s="75" t="s">
        <v>94</v>
      </c>
      <c r="B127" s="75" t="s">
        <v>126</v>
      </c>
      <c r="C127" s="75" t="s">
        <v>89</v>
      </c>
      <c r="D127" s="75" t="s">
        <v>102</v>
      </c>
      <c r="E127" s="75" t="s">
        <v>92</v>
      </c>
      <c r="F127" s="75" t="s">
        <v>93</v>
      </c>
      <c r="G127" s="75" t="s">
        <v>137</v>
      </c>
      <c r="H127" s="76" t="s">
        <v>90</v>
      </c>
      <c r="I127" s="62"/>
      <c r="J127" s="2"/>
    </row>
    <row r="128" spans="1:10" ht="13.5" customHeight="1">
      <c r="A128" s="110" t="s">
        <v>109</v>
      </c>
      <c r="B128" s="131">
        <v>6.5</v>
      </c>
      <c r="C128" s="131">
        <v>12000</v>
      </c>
      <c r="D128" s="132">
        <f>G128*1.07</f>
        <v>93090</v>
      </c>
      <c r="E128" s="132">
        <f>G128*1.05</f>
        <v>91350</v>
      </c>
      <c r="F128" s="133">
        <f>G128*1.02</f>
        <v>88740</v>
      </c>
      <c r="G128" s="134">
        <v>87000</v>
      </c>
      <c r="H128" s="146">
        <v>6.1</v>
      </c>
      <c r="I128" s="62"/>
      <c r="J128" s="2"/>
    </row>
    <row r="129" spans="1:10" ht="13.5" customHeight="1">
      <c r="A129" s="83" t="s">
        <v>25</v>
      </c>
      <c r="B129" s="82">
        <v>8</v>
      </c>
      <c r="C129" s="109" t="s">
        <v>79</v>
      </c>
      <c r="D129" s="52">
        <f>G129*1.07</f>
        <v>86349</v>
      </c>
      <c r="E129" s="52">
        <f>G129*1.05</f>
        <v>84735</v>
      </c>
      <c r="F129" s="52">
        <f>G129*1.02</f>
        <v>82314</v>
      </c>
      <c r="G129" s="134">
        <v>80700</v>
      </c>
      <c r="H129" s="147">
        <v>7.44</v>
      </c>
      <c r="I129" s="65"/>
      <c r="J129" s="2"/>
    </row>
    <row r="130" spans="1:10" ht="13.5" customHeight="1">
      <c r="A130" s="83" t="s">
        <v>25</v>
      </c>
      <c r="B130" s="82">
        <v>10</v>
      </c>
      <c r="C130" s="109">
        <v>12000</v>
      </c>
      <c r="D130" s="52">
        <f aca="true" t="shared" si="18" ref="D130:D144">G130*1.07</f>
        <v>84530</v>
      </c>
      <c r="E130" s="52">
        <f aca="true" t="shared" si="19" ref="E130:E144">G130*1.05</f>
        <v>82950</v>
      </c>
      <c r="F130" s="52">
        <f aca="true" t="shared" si="20" ref="F130:F144">G130*1.02</f>
        <v>80580</v>
      </c>
      <c r="G130" s="134">
        <v>79000</v>
      </c>
      <c r="H130" s="147">
        <v>8.9</v>
      </c>
      <c r="I130" s="65"/>
      <c r="J130" s="2"/>
    </row>
    <row r="131" spans="1:10" ht="13.5" customHeight="1">
      <c r="A131" s="83" t="s">
        <v>25</v>
      </c>
      <c r="B131" s="82">
        <v>12</v>
      </c>
      <c r="C131" s="109">
        <v>12000</v>
      </c>
      <c r="D131" s="52">
        <f t="shared" si="18"/>
        <v>89024</v>
      </c>
      <c r="E131" s="52">
        <f t="shared" si="19"/>
        <v>87360</v>
      </c>
      <c r="F131" s="52">
        <f t="shared" si="20"/>
        <v>84864</v>
      </c>
      <c r="G131" s="135">
        <v>83200</v>
      </c>
      <c r="H131" s="147">
        <v>10.62</v>
      </c>
      <c r="I131" s="62"/>
      <c r="J131" s="2"/>
    </row>
    <row r="132" spans="1:10" ht="13.5" customHeight="1">
      <c r="A132" s="83" t="s">
        <v>25</v>
      </c>
      <c r="B132" s="82">
        <v>14</v>
      </c>
      <c r="C132" s="109">
        <v>12000</v>
      </c>
      <c r="D132" s="52">
        <f t="shared" si="18"/>
        <v>90843</v>
      </c>
      <c r="E132" s="52">
        <f t="shared" si="19"/>
        <v>89145</v>
      </c>
      <c r="F132" s="52">
        <f t="shared" si="20"/>
        <v>86598</v>
      </c>
      <c r="G132" s="135">
        <v>84900</v>
      </c>
      <c r="H132" s="147">
        <v>12.7</v>
      </c>
      <c r="I132" s="65"/>
      <c r="J132" s="2"/>
    </row>
    <row r="133" spans="1:10" ht="13.5" customHeight="1">
      <c r="A133" s="83" t="s">
        <v>25</v>
      </c>
      <c r="B133" s="82">
        <v>16</v>
      </c>
      <c r="C133" s="109" t="s">
        <v>66</v>
      </c>
      <c r="D133" s="52">
        <f t="shared" si="18"/>
        <v>96835</v>
      </c>
      <c r="E133" s="52">
        <f t="shared" si="19"/>
        <v>95025</v>
      </c>
      <c r="F133" s="52">
        <f t="shared" si="20"/>
        <v>92310</v>
      </c>
      <c r="G133" s="135">
        <v>90500</v>
      </c>
      <c r="H133" s="147">
        <v>14.65</v>
      </c>
      <c r="I133" s="66"/>
      <c r="J133" s="2"/>
    </row>
    <row r="134" spans="1:10" ht="13.5" customHeight="1">
      <c r="A134" s="83" t="s">
        <v>25</v>
      </c>
      <c r="B134" s="82">
        <v>18</v>
      </c>
      <c r="C134" s="109">
        <v>12000</v>
      </c>
      <c r="D134" s="52">
        <f t="shared" si="18"/>
        <v>91592</v>
      </c>
      <c r="E134" s="52">
        <f t="shared" si="19"/>
        <v>89880</v>
      </c>
      <c r="F134" s="52">
        <f t="shared" si="20"/>
        <v>87312</v>
      </c>
      <c r="G134" s="135">
        <v>85600</v>
      </c>
      <c r="H134" s="147">
        <v>16.7</v>
      </c>
      <c r="I134" s="65"/>
      <c r="J134" s="2"/>
    </row>
    <row r="135" spans="1:10" ht="13.5" customHeight="1">
      <c r="A135" s="83" t="s">
        <v>25</v>
      </c>
      <c r="B135" s="82">
        <v>20</v>
      </c>
      <c r="C135" s="109">
        <v>12000</v>
      </c>
      <c r="D135" s="52">
        <f t="shared" si="18"/>
        <v>123050</v>
      </c>
      <c r="E135" s="52">
        <f t="shared" si="19"/>
        <v>120750</v>
      </c>
      <c r="F135" s="52">
        <f t="shared" si="20"/>
        <v>117300</v>
      </c>
      <c r="G135" s="136">
        <v>115000</v>
      </c>
      <c r="H135" s="147">
        <v>19.05</v>
      </c>
      <c r="I135" s="65"/>
      <c r="J135" s="2"/>
    </row>
    <row r="136" spans="1:10" ht="13.5" customHeight="1">
      <c r="A136" s="83" t="s">
        <v>25</v>
      </c>
      <c r="B136" s="82">
        <v>22</v>
      </c>
      <c r="C136" s="109">
        <v>12000</v>
      </c>
      <c r="D136" s="52">
        <f t="shared" si="18"/>
        <v>131610</v>
      </c>
      <c r="E136" s="52">
        <f t="shared" si="19"/>
        <v>129150</v>
      </c>
      <c r="F136" s="52">
        <f t="shared" si="20"/>
        <v>125460</v>
      </c>
      <c r="G136" s="136">
        <v>123000</v>
      </c>
      <c r="H136" s="147">
        <v>21.5</v>
      </c>
      <c r="I136" s="65"/>
      <c r="J136" s="2"/>
    </row>
    <row r="137" spans="1:10" ht="13.5" customHeight="1">
      <c r="A137" s="83" t="s">
        <v>25</v>
      </c>
      <c r="B137" s="82">
        <v>24</v>
      </c>
      <c r="C137" s="109">
        <v>12000</v>
      </c>
      <c r="D137" s="52">
        <f t="shared" si="18"/>
        <v>129470.00000000001</v>
      </c>
      <c r="E137" s="52">
        <f t="shared" si="19"/>
        <v>127050</v>
      </c>
      <c r="F137" s="52">
        <f t="shared" si="20"/>
        <v>123420</v>
      </c>
      <c r="G137" s="136">
        <v>121000</v>
      </c>
      <c r="H137" s="147">
        <v>25</v>
      </c>
      <c r="I137" s="65"/>
      <c r="J137" s="2"/>
    </row>
    <row r="138" spans="1:10" ht="13.5" customHeight="1">
      <c r="A138" s="83"/>
      <c r="B138" s="82">
        <v>27</v>
      </c>
      <c r="C138" s="109">
        <v>12000</v>
      </c>
      <c r="D138" s="52">
        <f t="shared" si="18"/>
        <v>140170</v>
      </c>
      <c r="E138" s="52">
        <f t="shared" si="19"/>
        <v>137550</v>
      </c>
      <c r="F138" s="52">
        <f t="shared" si="20"/>
        <v>133620</v>
      </c>
      <c r="G138" s="136">
        <v>131000</v>
      </c>
      <c r="H138" s="147">
        <v>27.95</v>
      </c>
      <c r="I138" s="62"/>
      <c r="J138" s="2"/>
    </row>
    <row r="139" spans="1:10" ht="13.5" customHeight="1">
      <c r="A139" s="83" t="s">
        <v>65</v>
      </c>
      <c r="B139" s="82">
        <v>30</v>
      </c>
      <c r="C139" s="109">
        <v>12000</v>
      </c>
      <c r="D139" s="52">
        <f t="shared" si="18"/>
        <v>140170</v>
      </c>
      <c r="E139" s="52">
        <f t="shared" si="19"/>
        <v>137550</v>
      </c>
      <c r="F139" s="52">
        <f t="shared" si="20"/>
        <v>133620</v>
      </c>
      <c r="G139" s="136">
        <v>131000</v>
      </c>
      <c r="H139" s="147">
        <v>32.4</v>
      </c>
      <c r="I139" s="62"/>
      <c r="J139" s="51"/>
    </row>
    <row r="140" spans="1:10" s="30" customFormat="1" ht="15">
      <c r="A140" s="88"/>
      <c r="B140" s="113" t="s">
        <v>69</v>
      </c>
      <c r="C140" s="124">
        <v>12000</v>
      </c>
      <c r="D140" s="52">
        <f t="shared" si="18"/>
        <v>92555</v>
      </c>
      <c r="E140" s="52">
        <f t="shared" si="19"/>
        <v>90825</v>
      </c>
      <c r="F140" s="52">
        <f t="shared" si="20"/>
        <v>88230</v>
      </c>
      <c r="G140" s="136">
        <v>86500</v>
      </c>
      <c r="H140" s="147">
        <v>4.5</v>
      </c>
      <c r="I140" s="62"/>
      <c r="J140" s="2"/>
    </row>
    <row r="141" spans="1:10" ht="13.5" customHeight="1">
      <c r="A141" s="88"/>
      <c r="B141" s="113" t="s">
        <v>74</v>
      </c>
      <c r="C141" s="124" t="s">
        <v>79</v>
      </c>
      <c r="D141" s="52">
        <f t="shared" si="18"/>
        <v>91485</v>
      </c>
      <c r="E141" s="52">
        <f t="shared" si="19"/>
        <v>89775</v>
      </c>
      <c r="F141" s="52">
        <f t="shared" si="20"/>
        <v>87210</v>
      </c>
      <c r="G141" s="136">
        <v>85500</v>
      </c>
      <c r="H141" s="147">
        <v>7.5</v>
      </c>
      <c r="I141" s="62"/>
      <c r="J141" s="2"/>
    </row>
    <row r="142" spans="1:10" ht="13.5" customHeight="1">
      <c r="A142" s="126" t="s">
        <v>2</v>
      </c>
      <c r="B142" s="113" t="s">
        <v>47</v>
      </c>
      <c r="C142" s="124">
        <v>12000</v>
      </c>
      <c r="D142" s="52">
        <f t="shared" si="18"/>
        <v>101115</v>
      </c>
      <c r="E142" s="52">
        <f t="shared" si="19"/>
        <v>99225</v>
      </c>
      <c r="F142" s="52">
        <f t="shared" si="20"/>
        <v>96390</v>
      </c>
      <c r="G142" s="136">
        <v>94500</v>
      </c>
      <c r="H142" s="147">
        <v>7.77</v>
      </c>
      <c r="I142" s="62"/>
      <c r="J142" s="2"/>
    </row>
    <row r="143" spans="1:10" ht="13.5" customHeight="1">
      <c r="A143" s="137"/>
      <c r="B143" s="82" t="s">
        <v>77</v>
      </c>
      <c r="C143" s="109" t="s">
        <v>78</v>
      </c>
      <c r="D143" s="52">
        <f t="shared" si="18"/>
        <v>98975</v>
      </c>
      <c r="E143" s="52">
        <f t="shared" si="19"/>
        <v>97125</v>
      </c>
      <c r="F143" s="52">
        <f t="shared" si="20"/>
        <v>94350</v>
      </c>
      <c r="G143" s="138">
        <v>92500</v>
      </c>
      <c r="H143" s="147">
        <v>5.82</v>
      </c>
      <c r="I143" s="62"/>
      <c r="J143" s="2"/>
    </row>
    <row r="144" spans="1:10" ht="13.5" customHeight="1">
      <c r="A144" s="137"/>
      <c r="B144" s="82" t="s">
        <v>153</v>
      </c>
      <c r="C144" s="109">
        <v>12000</v>
      </c>
      <c r="D144" s="52">
        <f t="shared" si="18"/>
        <v>98975</v>
      </c>
      <c r="E144" s="52">
        <f t="shared" si="19"/>
        <v>97125</v>
      </c>
      <c r="F144" s="52">
        <f t="shared" si="20"/>
        <v>94350</v>
      </c>
      <c r="G144" s="138">
        <v>92500</v>
      </c>
      <c r="H144" s="147">
        <v>8</v>
      </c>
      <c r="I144" s="62"/>
      <c r="J144" s="2"/>
    </row>
    <row r="145" spans="1:10" ht="13.5" customHeight="1">
      <c r="A145" s="199" t="s">
        <v>108</v>
      </c>
      <c r="B145" s="200"/>
      <c r="C145" s="200"/>
      <c r="D145" s="200"/>
      <c r="E145" s="200"/>
      <c r="F145" s="200"/>
      <c r="G145" s="200"/>
      <c r="H145" s="200"/>
      <c r="I145" s="64"/>
      <c r="J145" s="2"/>
    </row>
    <row r="146" spans="1:10" ht="13.5" customHeight="1">
      <c r="A146" s="75" t="s">
        <v>94</v>
      </c>
      <c r="B146" s="75" t="s">
        <v>126</v>
      </c>
      <c r="C146" s="75" t="s">
        <v>89</v>
      </c>
      <c r="D146" s="75" t="s">
        <v>102</v>
      </c>
      <c r="E146" s="75" t="s">
        <v>92</v>
      </c>
      <c r="F146" s="75" t="s">
        <v>93</v>
      </c>
      <c r="G146" s="75" t="s">
        <v>137</v>
      </c>
      <c r="H146" s="76" t="s">
        <v>90</v>
      </c>
      <c r="I146" s="62"/>
      <c r="J146" s="2"/>
    </row>
    <row r="147" spans="1:10" ht="13.5" customHeight="1">
      <c r="A147" s="52"/>
      <c r="B147" s="54" t="s">
        <v>84</v>
      </c>
      <c r="C147" s="54">
        <v>12000</v>
      </c>
      <c r="D147" s="52">
        <f>G147*1.07</f>
        <v>118770</v>
      </c>
      <c r="E147" s="52">
        <f>G147*1.05</f>
        <v>116550</v>
      </c>
      <c r="F147" s="52">
        <f>G147*1.02</f>
        <v>113220</v>
      </c>
      <c r="G147" s="52">
        <v>111000</v>
      </c>
      <c r="H147" s="149">
        <v>8.95</v>
      </c>
      <c r="I147" s="62"/>
      <c r="J147" s="2"/>
    </row>
    <row r="148" spans="1:10" ht="13.5" customHeight="1">
      <c r="A148" s="52" t="s">
        <v>24</v>
      </c>
      <c r="B148" s="54" t="s">
        <v>155</v>
      </c>
      <c r="C148" s="54">
        <v>12000</v>
      </c>
      <c r="D148" s="52">
        <f>G148*1.07</f>
        <v>137495</v>
      </c>
      <c r="E148" s="52">
        <f>G148*1.05</f>
        <v>134925</v>
      </c>
      <c r="F148" s="52">
        <f>G148*1.02</f>
        <v>131070</v>
      </c>
      <c r="G148" s="52">
        <v>128500</v>
      </c>
      <c r="H148" s="149">
        <v>10.84</v>
      </c>
      <c r="I148" s="62"/>
      <c r="J148" s="2"/>
    </row>
    <row r="149" spans="1:10" ht="13.5" customHeight="1">
      <c r="A149" s="52"/>
      <c r="B149" s="54" t="s">
        <v>156</v>
      </c>
      <c r="C149" s="54">
        <v>12000</v>
      </c>
      <c r="D149" s="52">
        <f>G149*1.07</f>
        <v>137495</v>
      </c>
      <c r="E149" s="52">
        <f>G149*1.05</f>
        <v>134925</v>
      </c>
      <c r="F149" s="52">
        <f>G149*1.02</f>
        <v>131070</v>
      </c>
      <c r="G149" s="52">
        <v>128500</v>
      </c>
      <c r="H149" s="149">
        <v>12.86</v>
      </c>
      <c r="I149" s="62"/>
      <c r="J149" s="2"/>
    </row>
    <row r="150" spans="1:10" ht="13.5" customHeight="1">
      <c r="A150" s="52"/>
      <c r="B150" s="54" t="s">
        <v>159</v>
      </c>
      <c r="C150" s="54">
        <v>12000</v>
      </c>
      <c r="D150" s="52">
        <v>115025</v>
      </c>
      <c r="E150" s="52">
        <v>112875</v>
      </c>
      <c r="F150" s="52">
        <v>109650</v>
      </c>
      <c r="G150" s="52">
        <v>107500</v>
      </c>
      <c r="H150" s="149">
        <v>15.4</v>
      </c>
      <c r="I150" s="62"/>
      <c r="J150" s="2"/>
    </row>
    <row r="151" spans="1:10" ht="13.5" customHeight="1">
      <c r="A151" s="139"/>
      <c r="B151" s="48" t="s">
        <v>160</v>
      </c>
      <c r="C151" s="48">
        <v>12000</v>
      </c>
      <c r="D151" s="52">
        <v>90950</v>
      </c>
      <c r="E151" s="52">
        <v>89250</v>
      </c>
      <c r="F151" s="52">
        <v>86700</v>
      </c>
      <c r="G151" s="52">
        <v>85000</v>
      </c>
      <c r="H151" s="155">
        <v>21.4</v>
      </c>
      <c r="I151" s="62"/>
      <c r="J151" s="2"/>
    </row>
    <row r="152" spans="1:10" ht="15.75">
      <c r="A152" s="199" t="s">
        <v>107</v>
      </c>
      <c r="B152" s="204"/>
      <c r="C152" s="204"/>
      <c r="D152" s="204"/>
      <c r="E152" s="204"/>
      <c r="F152" s="204"/>
      <c r="G152" s="204"/>
      <c r="H152" s="204"/>
      <c r="I152" s="62"/>
      <c r="J152" s="2"/>
    </row>
    <row r="153" spans="1:10" ht="12.75">
      <c r="A153" s="75" t="s">
        <v>94</v>
      </c>
      <c r="B153" s="75" t="s">
        <v>126</v>
      </c>
      <c r="C153" s="75" t="s">
        <v>89</v>
      </c>
      <c r="D153" s="75" t="s">
        <v>102</v>
      </c>
      <c r="E153" s="75" t="s">
        <v>92</v>
      </c>
      <c r="F153" s="75" t="s">
        <v>93</v>
      </c>
      <c r="G153" s="75" t="s">
        <v>137</v>
      </c>
      <c r="H153" s="76" t="s">
        <v>90</v>
      </c>
      <c r="I153" s="62"/>
      <c r="J153" s="2"/>
    </row>
    <row r="154" spans="1:10" ht="12.75">
      <c r="A154" s="53"/>
      <c r="B154" s="48" t="s">
        <v>106</v>
      </c>
      <c r="C154" s="48" t="s">
        <v>70</v>
      </c>
      <c r="D154" s="53">
        <v>42800</v>
      </c>
      <c r="E154" s="53">
        <v>42000</v>
      </c>
      <c r="F154" s="53">
        <v>40800</v>
      </c>
      <c r="G154" s="53">
        <v>40000</v>
      </c>
      <c r="H154" s="63"/>
      <c r="I154" s="62"/>
      <c r="J154" s="2"/>
    </row>
    <row r="155" spans="1:10" ht="15.75">
      <c r="A155" s="199" t="s">
        <v>139</v>
      </c>
      <c r="B155" s="204"/>
      <c r="C155" s="204"/>
      <c r="D155" s="204"/>
      <c r="E155" s="204"/>
      <c r="F155" s="204"/>
      <c r="G155" s="204"/>
      <c r="H155" s="204"/>
      <c r="I155" s="51"/>
      <c r="J155" s="2"/>
    </row>
    <row r="156" spans="1:10" ht="12.75">
      <c r="A156" s="75" t="s">
        <v>94</v>
      </c>
      <c r="B156" s="75" t="s">
        <v>105</v>
      </c>
      <c r="C156" s="75" t="s">
        <v>89</v>
      </c>
      <c r="D156" s="75" t="s">
        <v>102</v>
      </c>
      <c r="E156" s="75" t="s">
        <v>92</v>
      </c>
      <c r="F156" s="75" t="s">
        <v>93</v>
      </c>
      <c r="G156" s="75" t="s">
        <v>137</v>
      </c>
      <c r="H156" s="76" t="s">
        <v>90</v>
      </c>
      <c r="I156" s="44"/>
      <c r="J156" s="2"/>
    </row>
    <row r="157" spans="1:10" ht="12.75">
      <c r="A157" s="83"/>
      <c r="B157" s="54">
        <v>6</v>
      </c>
      <c r="C157" s="54">
        <v>6000</v>
      </c>
      <c r="D157" s="52">
        <f>G157*1.07</f>
        <v>78431</v>
      </c>
      <c r="E157" s="52">
        <f>G157*1.05</f>
        <v>76965</v>
      </c>
      <c r="F157" s="52">
        <f>G157*1.02</f>
        <v>74766</v>
      </c>
      <c r="G157" s="103">
        <v>73300</v>
      </c>
      <c r="H157" s="146">
        <v>0.25</v>
      </c>
      <c r="I157" s="44"/>
      <c r="J157" s="2"/>
    </row>
    <row r="158" spans="1:10" ht="12.75">
      <c r="A158" s="81"/>
      <c r="B158" s="54">
        <v>8</v>
      </c>
      <c r="C158" s="54">
        <v>11700</v>
      </c>
      <c r="D158" s="52">
        <f aca="true" t="shared" si="21" ref="D158:D163">G158*1.07</f>
        <v>76505</v>
      </c>
      <c r="E158" s="52">
        <f aca="true" t="shared" si="22" ref="E158:E163">G158*1.05</f>
        <v>75075</v>
      </c>
      <c r="F158" s="52">
        <f aca="true" t="shared" si="23" ref="F158:F163">G158*1.02</f>
        <v>72930</v>
      </c>
      <c r="G158" s="52">
        <v>71500</v>
      </c>
      <c r="H158" s="146">
        <v>0.45</v>
      </c>
      <c r="I158" s="44"/>
      <c r="J158" s="2"/>
    </row>
    <row r="159" spans="1:10" ht="12.75">
      <c r="A159" s="81"/>
      <c r="B159" s="79">
        <v>10</v>
      </c>
      <c r="C159" s="79">
        <v>11700</v>
      </c>
      <c r="D159" s="52">
        <f t="shared" si="21"/>
        <v>78645</v>
      </c>
      <c r="E159" s="52">
        <f t="shared" si="22"/>
        <v>77175</v>
      </c>
      <c r="F159" s="52">
        <f t="shared" si="23"/>
        <v>74970</v>
      </c>
      <c r="G159" s="52">
        <v>73500</v>
      </c>
      <c r="H159" s="146">
        <v>0.65</v>
      </c>
      <c r="I159" s="44"/>
      <c r="J159" s="2"/>
    </row>
    <row r="160" spans="1:10" ht="12.75">
      <c r="A160" s="81"/>
      <c r="B160" s="79">
        <v>12</v>
      </c>
      <c r="C160" s="79">
        <v>11700</v>
      </c>
      <c r="D160" s="52">
        <f t="shared" si="21"/>
        <v>75435</v>
      </c>
      <c r="E160" s="52">
        <f t="shared" si="22"/>
        <v>74025</v>
      </c>
      <c r="F160" s="52">
        <f t="shared" si="23"/>
        <v>71910</v>
      </c>
      <c r="G160" s="52">
        <v>70500</v>
      </c>
      <c r="H160" s="146">
        <v>0.9</v>
      </c>
      <c r="I160" s="44"/>
      <c r="J160" s="2"/>
    </row>
    <row r="161" spans="1:10" ht="12.75">
      <c r="A161" s="81"/>
      <c r="B161" s="79">
        <v>14</v>
      </c>
      <c r="C161" s="79">
        <v>11700</v>
      </c>
      <c r="D161" s="52">
        <f t="shared" si="21"/>
        <v>72225</v>
      </c>
      <c r="E161" s="52">
        <f t="shared" si="22"/>
        <v>70875</v>
      </c>
      <c r="F161" s="52">
        <f t="shared" si="23"/>
        <v>68850</v>
      </c>
      <c r="G161" s="52">
        <v>67500</v>
      </c>
      <c r="H161" s="146">
        <v>1.25</v>
      </c>
      <c r="I161" s="61"/>
      <c r="J161" s="2"/>
    </row>
    <row r="162" spans="1:10" ht="15.75">
      <c r="A162" s="81"/>
      <c r="B162" s="79">
        <v>16</v>
      </c>
      <c r="C162" s="79">
        <v>11700</v>
      </c>
      <c r="D162" s="52">
        <f t="shared" si="21"/>
        <v>72225</v>
      </c>
      <c r="E162" s="52">
        <f t="shared" si="22"/>
        <v>70875</v>
      </c>
      <c r="F162" s="52">
        <f t="shared" si="23"/>
        <v>68850</v>
      </c>
      <c r="G162" s="52">
        <v>67500</v>
      </c>
      <c r="H162" s="146">
        <v>1.65</v>
      </c>
      <c r="I162" s="44"/>
      <c r="J162" s="51"/>
    </row>
    <row r="163" spans="1:10" ht="12.75">
      <c r="A163" s="81"/>
      <c r="B163" s="79">
        <v>18</v>
      </c>
      <c r="C163" s="79">
        <v>11700</v>
      </c>
      <c r="D163" s="52">
        <f t="shared" si="21"/>
        <v>72225</v>
      </c>
      <c r="E163" s="52">
        <f t="shared" si="22"/>
        <v>70875</v>
      </c>
      <c r="F163" s="52">
        <f t="shared" si="23"/>
        <v>68850</v>
      </c>
      <c r="G163" s="52">
        <v>67500</v>
      </c>
      <c r="H163" s="146">
        <v>2.04</v>
      </c>
      <c r="I163" s="44"/>
      <c r="J163" s="2"/>
    </row>
    <row r="164" spans="1:10" ht="15.75">
      <c r="A164" s="199" t="s">
        <v>145</v>
      </c>
      <c r="B164" s="200"/>
      <c r="C164" s="200"/>
      <c r="D164" s="200"/>
      <c r="E164" s="200"/>
      <c r="F164" s="200"/>
      <c r="G164" s="200"/>
      <c r="H164" s="200"/>
      <c r="I164" s="51"/>
      <c r="J164" s="2"/>
    </row>
    <row r="165" spans="1:10" ht="12.75">
      <c r="A165" s="75" t="s">
        <v>94</v>
      </c>
      <c r="B165" s="75" t="s">
        <v>105</v>
      </c>
      <c r="C165" s="75" t="s">
        <v>89</v>
      </c>
      <c r="D165" s="75" t="s">
        <v>102</v>
      </c>
      <c r="E165" s="75" t="s">
        <v>92</v>
      </c>
      <c r="F165" s="75" t="s">
        <v>93</v>
      </c>
      <c r="G165" s="75" t="s">
        <v>137</v>
      </c>
      <c r="H165" s="76" t="s">
        <v>90</v>
      </c>
      <c r="I165" s="44"/>
      <c r="J165" s="15"/>
    </row>
    <row r="166" spans="1:10" ht="12.75">
      <c r="A166" s="53"/>
      <c r="B166" s="48">
        <v>6</v>
      </c>
      <c r="C166" s="54">
        <v>6000</v>
      </c>
      <c r="D166" s="52">
        <f aca="true" t="shared" si="24" ref="D166:D179">G166*1.07</f>
        <v>78110</v>
      </c>
      <c r="E166" s="52">
        <f aca="true" t="shared" si="25" ref="E166:E179">G166*1.05</f>
        <v>76650</v>
      </c>
      <c r="F166" s="52">
        <f aca="true" t="shared" si="26" ref="F166:F179">G166*1.02</f>
        <v>74460</v>
      </c>
      <c r="G166" s="139">
        <v>73000</v>
      </c>
      <c r="H166" s="145">
        <v>0.24</v>
      </c>
      <c r="I166" s="56"/>
      <c r="J166" s="15"/>
    </row>
    <row r="167" spans="1:10" ht="12.75">
      <c r="A167" s="53"/>
      <c r="B167" s="48">
        <v>8</v>
      </c>
      <c r="C167" s="54">
        <v>6000</v>
      </c>
      <c r="D167" s="52">
        <f>G167*1.07</f>
        <v>86135</v>
      </c>
      <c r="E167" s="52">
        <f>G167*1.05</f>
        <v>84525</v>
      </c>
      <c r="F167" s="52">
        <f>G167*1.02</f>
        <v>82110</v>
      </c>
      <c r="G167" s="139">
        <v>80500</v>
      </c>
      <c r="H167" s="145">
        <v>0.42</v>
      </c>
      <c r="I167" s="56"/>
      <c r="J167" s="15"/>
    </row>
    <row r="168" spans="1:10" ht="12.75">
      <c r="A168" s="53"/>
      <c r="B168" s="48">
        <v>10</v>
      </c>
      <c r="C168" s="54">
        <v>6000</v>
      </c>
      <c r="D168" s="52">
        <f>G168*1.07</f>
        <v>77040</v>
      </c>
      <c r="E168" s="52">
        <f>G168*1.05</f>
        <v>75600</v>
      </c>
      <c r="F168" s="52">
        <f>G168*1.02</f>
        <v>73440</v>
      </c>
      <c r="G168" s="139">
        <v>72000</v>
      </c>
      <c r="H168" s="145">
        <v>0.641</v>
      </c>
      <c r="I168" s="56"/>
      <c r="J168" s="15"/>
    </row>
    <row r="169" spans="1:10" ht="12.75">
      <c r="A169" s="53"/>
      <c r="B169" s="48">
        <v>12</v>
      </c>
      <c r="C169" s="54">
        <v>11700</v>
      </c>
      <c r="D169" s="52">
        <f t="shared" si="24"/>
        <v>87740</v>
      </c>
      <c r="E169" s="52">
        <f t="shared" si="25"/>
        <v>86100</v>
      </c>
      <c r="F169" s="52">
        <f t="shared" si="26"/>
        <v>83640</v>
      </c>
      <c r="G169" s="139">
        <v>82000</v>
      </c>
      <c r="H169" s="145">
        <v>0.9</v>
      </c>
      <c r="I169" s="60"/>
      <c r="J169" s="15"/>
    </row>
    <row r="170" spans="1:10" ht="12.75">
      <c r="A170" s="53"/>
      <c r="B170" s="48">
        <v>14</v>
      </c>
      <c r="C170" s="48">
        <v>11700</v>
      </c>
      <c r="D170" s="52">
        <f t="shared" si="24"/>
        <v>86670</v>
      </c>
      <c r="E170" s="52">
        <f t="shared" si="25"/>
        <v>85050</v>
      </c>
      <c r="F170" s="52">
        <f t="shared" si="26"/>
        <v>82620</v>
      </c>
      <c r="G170" s="139">
        <v>81000</v>
      </c>
      <c r="H170" s="145">
        <v>1.33</v>
      </c>
      <c r="I170" s="56"/>
      <c r="J170" s="15"/>
    </row>
    <row r="171" spans="1:10" ht="12.75">
      <c r="A171" s="53"/>
      <c r="B171" s="48">
        <v>16</v>
      </c>
      <c r="C171" s="84">
        <v>11700</v>
      </c>
      <c r="D171" s="52">
        <f t="shared" si="24"/>
        <v>85600</v>
      </c>
      <c r="E171" s="52">
        <f t="shared" si="25"/>
        <v>84000</v>
      </c>
      <c r="F171" s="52">
        <f t="shared" si="26"/>
        <v>81600</v>
      </c>
      <c r="G171" s="139">
        <v>80000</v>
      </c>
      <c r="H171" s="145">
        <v>1.65</v>
      </c>
      <c r="I171" s="56"/>
      <c r="J171" s="15"/>
    </row>
    <row r="172" spans="1:10" ht="12.75">
      <c r="A172" s="53"/>
      <c r="B172" s="48">
        <v>18</v>
      </c>
      <c r="C172" s="48">
        <v>11700</v>
      </c>
      <c r="D172" s="52">
        <f t="shared" si="24"/>
        <v>77896</v>
      </c>
      <c r="E172" s="52">
        <f t="shared" si="25"/>
        <v>76440</v>
      </c>
      <c r="F172" s="52">
        <f t="shared" si="26"/>
        <v>74256</v>
      </c>
      <c r="G172" s="139">
        <v>72800</v>
      </c>
      <c r="H172" s="145">
        <v>2.06</v>
      </c>
      <c r="I172" s="56"/>
      <c r="J172" s="15"/>
    </row>
    <row r="173" spans="1:10" ht="12.75">
      <c r="A173" s="53"/>
      <c r="B173" s="48">
        <v>20</v>
      </c>
      <c r="C173" s="48">
        <v>11700</v>
      </c>
      <c r="D173" s="53">
        <f t="shared" si="24"/>
        <v>83460</v>
      </c>
      <c r="E173" s="140">
        <f t="shared" si="25"/>
        <v>81900</v>
      </c>
      <c r="F173" s="52">
        <f t="shared" si="26"/>
        <v>79560</v>
      </c>
      <c r="G173" s="139">
        <v>78000</v>
      </c>
      <c r="H173" s="145">
        <v>2.66</v>
      </c>
      <c r="I173" s="56"/>
      <c r="J173" s="15"/>
    </row>
    <row r="174" spans="1:10" ht="12.75">
      <c r="A174" s="53"/>
      <c r="B174" s="48">
        <v>24</v>
      </c>
      <c r="C174" s="48">
        <v>6050</v>
      </c>
      <c r="D174" s="52">
        <f t="shared" si="24"/>
        <v>81855</v>
      </c>
      <c r="E174" s="140">
        <f t="shared" si="25"/>
        <v>80325</v>
      </c>
      <c r="F174" s="52">
        <f t="shared" si="26"/>
        <v>78030</v>
      </c>
      <c r="G174" s="139">
        <v>76500</v>
      </c>
      <c r="H174" s="145">
        <v>3.8</v>
      </c>
      <c r="I174" s="56"/>
      <c r="J174" s="15"/>
    </row>
    <row r="175" spans="1:10" ht="12.75">
      <c r="A175" s="53" t="s">
        <v>151</v>
      </c>
      <c r="B175" s="48">
        <v>30</v>
      </c>
      <c r="C175" s="48">
        <v>6070</v>
      </c>
      <c r="D175" s="52">
        <f t="shared" si="24"/>
        <v>83460</v>
      </c>
      <c r="E175" s="140">
        <f t="shared" si="25"/>
        <v>81900</v>
      </c>
      <c r="F175" s="52">
        <f t="shared" si="26"/>
        <v>79560</v>
      </c>
      <c r="G175" s="139">
        <v>78000</v>
      </c>
      <c r="H175" s="145">
        <v>5.7</v>
      </c>
      <c r="I175" s="56"/>
      <c r="J175" s="15"/>
    </row>
    <row r="176" spans="1:10" ht="12.75">
      <c r="A176" s="53" t="s">
        <v>151</v>
      </c>
      <c r="B176" s="48">
        <v>32</v>
      </c>
      <c r="C176" s="48">
        <v>6060</v>
      </c>
      <c r="D176" s="52">
        <f t="shared" si="24"/>
        <v>82925</v>
      </c>
      <c r="E176" s="140">
        <f t="shared" si="25"/>
        <v>81375</v>
      </c>
      <c r="F176" s="52">
        <f t="shared" si="26"/>
        <v>79050</v>
      </c>
      <c r="G176" s="139">
        <v>77500</v>
      </c>
      <c r="H176" s="145">
        <v>6.5</v>
      </c>
      <c r="I176" s="56"/>
      <c r="J176" s="15"/>
    </row>
    <row r="177" spans="1:10" ht="12.75">
      <c r="A177" s="53" t="s">
        <v>149</v>
      </c>
      <c r="B177" s="48">
        <v>36</v>
      </c>
      <c r="C177" s="48">
        <v>6000</v>
      </c>
      <c r="D177" s="52">
        <f t="shared" si="24"/>
        <v>82925</v>
      </c>
      <c r="E177" s="140">
        <f t="shared" si="25"/>
        <v>81375</v>
      </c>
      <c r="F177" s="52">
        <f t="shared" si="26"/>
        <v>79050</v>
      </c>
      <c r="G177" s="139">
        <v>77500</v>
      </c>
      <c r="H177" s="145">
        <v>8</v>
      </c>
      <c r="I177" s="56"/>
      <c r="J177" s="15"/>
    </row>
    <row r="178" spans="1:10" s="30" customFormat="1" ht="12.75" customHeight="1">
      <c r="A178" s="53" t="s">
        <v>151</v>
      </c>
      <c r="B178" s="48">
        <v>70</v>
      </c>
      <c r="C178" s="48">
        <v>6030</v>
      </c>
      <c r="D178" s="53">
        <f t="shared" si="24"/>
        <v>82925</v>
      </c>
      <c r="E178" s="53">
        <f t="shared" si="25"/>
        <v>81375</v>
      </c>
      <c r="F178" s="53">
        <f t="shared" si="26"/>
        <v>79050</v>
      </c>
      <c r="G178" s="139">
        <v>77500</v>
      </c>
      <c r="H178" s="145">
        <v>31</v>
      </c>
      <c r="I178" s="56"/>
      <c r="J178" s="15"/>
    </row>
    <row r="179" spans="1:10" ht="12.75">
      <c r="A179" s="53" t="s">
        <v>151</v>
      </c>
      <c r="B179" s="48">
        <v>80</v>
      </c>
      <c r="C179" s="48">
        <v>6030</v>
      </c>
      <c r="D179" s="53">
        <f t="shared" si="24"/>
        <v>82925</v>
      </c>
      <c r="E179" s="53">
        <f t="shared" si="25"/>
        <v>81375</v>
      </c>
      <c r="F179" s="53">
        <f t="shared" si="26"/>
        <v>79050</v>
      </c>
      <c r="G179" s="139">
        <v>77500</v>
      </c>
      <c r="H179" s="145">
        <v>43.5</v>
      </c>
      <c r="I179" s="44"/>
      <c r="J179" s="2"/>
    </row>
    <row r="180" spans="1:10" s="50" customFormat="1" ht="13.5" customHeight="1">
      <c r="A180" s="53"/>
      <c r="B180" s="48">
        <v>100</v>
      </c>
      <c r="C180" s="48" t="s">
        <v>85</v>
      </c>
      <c r="D180" s="53">
        <f>G180*1.07</f>
        <v>82925</v>
      </c>
      <c r="E180" s="53">
        <f>G180*1.05</f>
        <v>81375</v>
      </c>
      <c r="F180" s="53">
        <f>G180*1.02</f>
        <v>79050</v>
      </c>
      <c r="G180" s="139">
        <v>77500</v>
      </c>
      <c r="H180" s="145">
        <v>62</v>
      </c>
      <c r="I180" s="56"/>
      <c r="J180" s="2"/>
    </row>
    <row r="181" spans="1:10" s="50" customFormat="1" ht="13.5" customHeight="1">
      <c r="A181" s="199" t="s">
        <v>103</v>
      </c>
      <c r="B181" s="200"/>
      <c r="C181" s="200"/>
      <c r="D181" s="200"/>
      <c r="E181" s="200"/>
      <c r="F181" s="200"/>
      <c r="G181" s="200"/>
      <c r="H181" s="200"/>
      <c r="I181" s="56"/>
      <c r="J181" s="2"/>
    </row>
    <row r="182" spans="1:10" s="50" customFormat="1" ht="13.5" customHeight="1">
      <c r="A182" s="75" t="s">
        <v>94</v>
      </c>
      <c r="B182" s="75" t="s">
        <v>105</v>
      </c>
      <c r="C182" s="75" t="s">
        <v>89</v>
      </c>
      <c r="D182" s="75" t="s">
        <v>102</v>
      </c>
      <c r="E182" s="75" t="s">
        <v>92</v>
      </c>
      <c r="F182" s="75" t="s">
        <v>93</v>
      </c>
      <c r="G182" s="75" t="s">
        <v>137</v>
      </c>
      <c r="H182" s="76" t="s">
        <v>90</v>
      </c>
      <c r="I182" s="56"/>
      <c r="J182" s="2"/>
    </row>
    <row r="183" spans="1:10" s="50" customFormat="1" ht="13.5" customHeight="1">
      <c r="A183" s="110" t="s">
        <v>65</v>
      </c>
      <c r="B183" s="48" t="s">
        <v>81</v>
      </c>
      <c r="C183" s="54">
        <v>6000</v>
      </c>
      <c r="D183" s="52">
        <f aca="true" t="shared" si="27" ref="D183:D188">G183*1.07</f>
        <v>112885</v>
      </c>
      <c r="E183" s="52">
        <f aca="true" t="shared" si="28" ref="E183:E188">G183*1.05</f>
        <v>110775</v>
      </c>
      <c r="F183" s="52">
        <f aca="true" t="shared" si="29" ref="F183:F188">G183*1.02</f>
        <v>107610</v>
      </c>
      <c r="G183" s="139">
        <v>105500</v>
      </c>
      <c r="H183" s="149">
        <v>0.51</v>
      </c>
      <c r="I183" s="56"/>
      <c r="J183" s="2"/>
    </row>
    <row r="184" spans="1:10" s="50" customFormat="1" ht="13.5" customHeight="1">
      <c r="A184" s="53" t="s">
        <v>24</v>
      </c>
      <c r="B184" s="49" t="s">
        <v>10</v>
      </c>
      <c r="C184" s="49">
        <v>6000</v>
      </c>
      <c r="D184" s="52">
        <f t="shared" si="27"/>
        <v>81855</v>
      </c>
      <c r="E184" s="52">
        <f t="shared" si="28"/>
        <v>80325</v>
      </c>
      <c r="F184" s="52">
        <f t="shared" si="29"/>
        <v>78030</v>
      </c>
      <c r="G184" s="97">
        <v>76500</v>
      </c>
      <c r="H184" s="145">
        <v>0.9</v>
      </c>
      <c r="I184" s="56"/>
      <c r="J184" s="2"/>
    </row>
    <row r="185" spans="1:10" s="50" customFormat="1" ht="13.5" customHeight="1">
      <c r="A185" s="53" t="s">
        <v>24</v>
      </c>
      <c r="B185" s="49" t="s">
        <v>11</v>
      </c>
      <c r="C185" s="49">
        <v>6000</v>
      </c>
      <c r="D185" s="52">
        <f t="shared" si="27"/>
        <v>81320</v>
      </c>
      <c r="E185" s="52">
        <f t="shared" si="28"/>
        <v>79800</v>
      </c>
      <c r="F185" s="52">
        <f t="shared" si="29"/>
        <v>77520</v>
      </c>
      <c r="G185" s="97">
        <v>76000</v>
      </c>
      <c r="H185" s="145">
        <v>1.2</v>
      </c>
      <c r="I185" s="56"/>
      <c r="J185" s="2"/>
    </row>
    <row r="186" spans="1:10" s="50" customFormat="1" ht="13.5" customHeight="1">
      <c r="A186" s="53" t="s">
        <v>24</v>
      </c>
      <c r="B186" s="49" t="s">
        <v>44</v>
      </c>
      <c r="C186" s="49">
        <v>6000</v>
      </c>
      <c r="D186" s="52">
        <f t="shared" si="27"/>
        <v>82925</v>
      </c>
      <c r="E186" s="52">
        <f t="shared" si="28"/>
        <v>81375</v>
      </c>
      <c r="F186" s="52">
        <f t="shared" si="29"/>
        <v>79050</v>
      </c>
      <c r="G186" s="97">
        <v>77500</v>
      </c>
      <c r="H186" s="145">
        <v>1.7</v>
      </c>
      <c r="I186" s="56"/>
      <c r="J186" s="2"/>
    </row>
    <row r="187" spans="1:10" s="50" customFormat="1" ht="13.5" customHeight="1">
      <c r="A187" s="53" t="s">
        <v>24</v>
      </c>
      <c r="B187" s="49" t="s">
        <v>6</v>
      </c>
      <c r="C187" s="49">
        <v>6000</v>
      </c>
      <c r="D187" s="52">
        <f t="shared" si="27"/>
        <v>86028</v>
      </c>
      <c r="E187" s="52">
        <f t="shared" si="28"/>
        <v>84420</v>
      </c>
      <c r="F187" s="52">
        <f t="shared" si="29"/>
        <v>82008</v>
      </c>
      <c r="G187" s="97">
        <v>80400</v>
      </c>
      <c r="H187" s="145">
        <v>2.1</v>
      </c>
      <c r="I187" s="56"/>
      <c r="J187" s="2"/>
    </row>
    <row r="188" spans="1:10" s="50" customFormat="1" ht="13.5" customHeight="1">
      <c r="A188" s="53"/>
      <c r="B188" s="49" t="s">
        <v>7</v>
      </c>
      <c r="C188" s="49">
        <v>6000</v>
      </c>
      <c r="D188" s="52">
        <f t="shared" si="27"/>
        <v>80785</v>
      </c>
      <c r="E188" s="52">
        <f t="shared" si="28"/>
        <v>79275</v>
      </c>
      <c r="F188" s="52">
        <f t="shared" si="29"/>
        <v>77010</v>
      </c>
      <c r="G188" s="97">
        <v>75500</v>
      </c>
      <c r="H188" s="145">
        <v>3.15</v>
      </c>
      <c r="I188" s="56"/>
      <c r="J188" s="2"/>
    </row>
    <row r="189" spans="1:10" ht="15.75">
      <c r="A189" s="199" t="s">
        <v>101</v>
      </c>
      <c r="B189" s="204"/>
      <c r="C189" s="204"/>
      <c r="D189" s="204"/>
      <c r="E189" s="204"/>
      <c r="F189" s="204"/>
      <c r="G189" s="204"/>
      <c r="H189" s="204"/>
      <c r="I189" s="57"/>
      <c r="J189" s="2"/>
    </row>
    <row r="190" spans="1:10" ht="15.75">
      <c r="A190" s="75" t="s">
        <v>94</v>
      </c>
      <c r="B190" s="75" t="s">
        <v>126</v>
      </c>
      <c r="C190" s="75" t="s">
        <v>89</v>
      </c>
      <c r="D190" s="75" t="s">
        <v>102</v>
      </c>
      <c r="E190" s="75" t="s">
        <v>92</v>
      </c>
      <c r="F190" s="75" t="s">
        <v>93</v>
      </c>
      <c r="G190" s="75" t="s">
        <v>137</v>
      </c>
      <c r="H190" s="76" t="s">
        <v>90</v>
      </c>
      <c r="I190" s="56"/>
      <c r="J190" s="46"/>
    </row>
    <row r="191" spans="1:10" ht="12.75">
      <c r="A191" s="49" t="s">
        <v>67</v>
      </c>
      <c r="B191" s="49" t="s">
        <v>30</v>
      </c>
      <c r="C191" s="141">
        <v>6000</v>
      </c>
      <c r="D191" s="52">
        <f aca="true" t="shared" si="30" ref="D191:D196">G191*1.07</f>
        <v>89880</v>
      </c>
      <c r="E191" s="52">
        <f aca="true" t="shared" si="31" ref="E191:E196">G191*1.05</f>
        <v>88200</v>
      </c>
      <c r="F191" s="52">
        <f aca="true" t="shared" si="32" ref="F191:F196">G191*1.02</f>
        <v>85680</v>
      </c>
      <c r="G191" s="87">
        <v>84000</v>
      </c>
      <c r="H191" s="156">
        <v>0.65</v>
      </c>
      <c r="I191" s="56"/>
      <c r="J191" s="2"/>
    </row>
    <row r="192" spans="1:10" s="50" customFormat="1" ht="12.75" customHeight="1">
      <c r="A192" s="101" t="s">
        <v>67</v>
      </c>
      <c r="B192" s="141" t="s">
        <v>17</v>
      </c>
      <c r="C192" s="141">
        <v>6000</v>
      </c>
      <c r="D192" s="52">
        <f t="shared" si="30"/>
        <v>87740</v>
      </c>
      <c r="E192" s="52">
        <f t="shared" si="31"/>
        <v>86100</v>
      </c>
      <c r="F192" s="52">
        <f t="shared" si="32"/>
        <v>83640</v>
      </c>
      <c r="G192" s="87">
        <v>82000</v>
      </c>
      <c r="H192" s="157">
        <v>0.88</v>
      </c>
      <c r="I192" s="56"/>
      <c r="J192" s="2"/>
    </row>
    <row r="193" spans="1:10" ht="12.75">
      <c r="A193" s="101"/>
      <c r="B193" s="141" t="s">
        <v>73</v>
      </c>
      <c r="C193" s="141">
        <v>6000</v>
      </c>
      <c r="D193" s="52">
        <f t="shared" si="30"/>
        <v>85065</v>
      </c>
      <c r="E193" s="52">
        <f t="shared" si="31"/>
        <v>83475</v>
      </c>
      <c r="F193" s="52">
        <f t="shared" si="32"/>
        <v>81090</v>
      </c>
      <c r="G193" s="87">
        <v>79500</v>
      </c>
      <c r="H193" s="158">
        <v>1</v>
      </c>
      <c r="I193" s="56"/>
      <c r="J193" s="2"/>
    </row>
    <row r="194" spans="1:10" ht="12.75">
      <c r="A194" s="101" t="s">
        <v>67</v>
      </c>
      <c r="B194" s="141" t="s">
        <v>43</v>
      </c>
      <c r="C194" s="141">
        <v>6000</v>
      </c>
      <c r="D194" s="52">
        <f t="shared" si="30"/>
        <v>80999</v>
      </c>
      <c r="E194" s="52">
        <f t="shared" si="31"/>
        <v>79485</v>
      </c>
      <c r="F194" s="52">
        <f t="shared" si="32"/>
        <v>77214</v>
      </c>
      <c r="G194" s="87">
        <v>75700</v>
      </c>
      <c r="H194" s="158">
        <v>1.3</v>
      </c>
      <c r="I194" s="56"/>
      <c r="J194" s="2"/>
    </row>
    <row r="195" spans="1:10" ht="12.75">
      <c r="A195" s="101"/>
      <c r="B195" s="141" t="s">
        <v>62</v>
      </c>
      <c r="C195" s="141">
        <v>6000</v>
      </c>
      <c r="D195" s="52">
        <f t="shared" si="30"/>
        <v>82283</v>
      </c>
      <c r="E195" s="52">
        <f t="shared" si="31"/>
        <v>80745</v>
      </c>
      <c r="F195" s="52">
        <f t="shared" si="32"/>
        <v>78438</v>
      </c>
      <c r="G195" s="87">
        <v>76900</v>
      </c>
      <c r="H195" s="158">
        <v>1.65</v>
      </c>
      <c r="I195" s="56"/>
      <c r="J195" s="2"/>
    </row>
    <row r="196" spans="1:10" ht="12.75">
      <c r="A196" s="49"/>
      <c r="B196" s="49" t="s">
        <v>45</v>
      </c>
      <c r="C196" s="141">
        <v>6000</v>
      </c>
      <c r="D196" s="52">
        <f t="shared" si="30"/>
        <v>82069</v>
      </c>
      <c r="E196" s="52">
        <f t="shared" si="31"/>
        <v>80535</v>
      </c>
      <c r="F196" s="52">
        <f t="shared" si="32"/>
        <v>78234</v>
      </c>
      <c r="G196" s="87">
        <v>76700</v>
      </c>
      <c r="H196" s="159">
        <v>1.96</v>
      </c>
      <c r="I196" s="56"/>
      <c r="J196" s="2"/>
    </row>
    <row r="197" spans="1:10" ht="15.75">
      <c r="A197" s="199" t="s">
        <v>64</v>
      </c>
      <c r="B197" s="200"/>
      <c r="C197" s="200"/>
      <c r="D197" s="200"/>
      <c r="E197" s="200"/>
      <c r="F197" s="200"/>
      <c r="G197" s="200"/>
      <c r="H197" s="200"/>
      <c r="I197" s="55"/>
      <c r="J197" s="2"/>
    </row>
    <row r="198" spans="1:10" ht="12.75">
      <c r="A198" s="75" t="s">
        <v>94</v>
      </c>
      <c r="B198" s="75" t="s">
        <v>105</v>
      </c>
      <c r="C198" s="75" t="s">
        <v>89</v>
      </c>
      <c r="D198" s="75" t="s">
        <v>102</v>
      </c>
      <c r="E198" s="75" t="s">
        <v>92</v>
      </c>
      <c r="F198" s="75" t="s">
        <v>93</v>
      </c>
      <c r="G198" s="75" t="s">
        <v>137</v>
      </c>
      <c r="H198" s="76" t="s">
        <v>90</v>
      </c>
      <c r="I198" s="44"/>
      <c r="J198" s="2"/>
    </row>
    <row r="199" spans="1:10" ht="12.75">
      <c r="A199" s="52" t="s">
        <v>146</v>
      </c>
      <c r="B199" s="54">
        <v>10</v>
      </c>
      <c r="C199" s="52" t="s">
        <v>8</v>
      </c>
      <c r="D199" s="52">
        <f aca="true" t="shared" si="33" ref="D199:D208">G199*1.07</f>
        <v>109140</v>
      </c>
      <c r="E199" s="52">
        <f aca="true" t="shared" si="34" ref="E199:E208">G199*1.05</f>
        <v>107100</v>
      </c>
      <c r="F199" s="52">
        <f aca="true" t="shared" si="35" ref="F199:F208">G199*1.02</f>
        <v>104040</v>
      </c>
      <c r="G199" s="87">
        <v>102000</v>
      </c>
      <c r="H199" s="158">
        <v>0.69</v>
      </c>
      <c r="I199" s="44"/>
      <c r="J199" s="2"/>
    </row>
    <row r="200" spans="1:10" ht="12.75">
      <c r="A200" s="52" t="s">
        <v>146</v>
      </c>
      <c r="B200" s="54">
        <v>12</v>
      </c>
      <c r="C200" s="52" t="s">
        <v>8</v>
      </c>
      <c r="D200" s="52">
        <f t="shared" si="33"/>
        <v>109140</v>
      </c>
      <c r="E200" s="52">
        <f t="shared" si="34"/>
        <v>107100</v>
      </c>
      <c r="F200" s="52">
        <f t="shared" si="35"/>
        <v>104040</v>
      </c>
      <c r="G200" s="87">
        <v>102000</v>
      </c>
      <c r="H200" s="158">
        <v>0.99</v>
      </c>
      <c r="I200" s="44"/>
      <c r="J200" s="2"/>
    </row>
    <row r="201" spans="1:10" ht="12.75">
      <c r="A201" s="52" t="s">
        <v>146</v>
      </c>
      <c r="B201" s="48">
        <v>14</v>
      </c>
      <c r="C201" s="53" t="s">
        <v>8</v>
      </c>
      <c r="D201" s="52">
        <f t="shared" si="33"/>
        <v>111280</v>
      </c>
      <c r="E201" s="52">
        <f t="shared" si="34"/>
        <v>109200</v>
      </c>
      <c r="F201" s="52">
        <f t="shared" si="35"/>
        <v>106080</v>
      </c>
      <c r="G201" s="87">
        <v>104000</v>
      </c>
      <c r="H201" s="159">
        <v>1.33</v>
      </c>
      <c r="I201" s="44"/>
      <c r="J201" s="2"/>
    </row>
    <row r="202" spans="1:10" ht="12.75">
      <c r="A202" s="52" t="s">
        <v>146</v>
      </c>
      <c r="B202" s="48">
        <v>15</v>
      </c>
      <c r="C202" s="53" t="s">
        <v>8</v>
      </c>
      <c r="D202" s="140">
        <f t="shared" si="33"/>
        <v>111280</v>
      </c>
      <c r="E202" s="52">
        <f t="shared" si="34"/>
        <v>109200</v>
      </c>
      <c r="F202" s="52">
        <f t="shared" si="35"/>
        <v>106080</v>
      </c>
      <c r="G202" s="87">
        <v>104000</v>
      </c>
      <c r="H202" s="159">
        <v>1.96</v>
      </c>
      <c r="I202" s="44"/>
      <c r="J202" s="2"/>
    </row>
    <row r="203" spans="1:10" ht="12.75">
      <c r="A203" s="52" t="s">
        <v>146</v>
      </c>
      <c r="B203" s="48">
        <v>17</v>
      </c>
      <c r="C203" s="52" t="s">
        <v>12</v>
      </c>
      <c r="D203" s="140">
        <f t="shared" si="33"/>
        <v>111280</v>
      </c>
      <c r="E203" s="52">
        <f t="shared" si="34"/>
        <v>109200</v>
      </c>
      <c r="F203" s="52">
        <f t="shared" si="35"/>
        <v>106080</v>
      </c>
      <c r="G203" s="87">
        <v>104000</v>
      </c>
      <c r="H203" s="160">
        <v>2</v>
      </c>
      <c r="I203" s="44"/>
      <c r="J203" s="2"/>
    </row>
    <row r="204" spans="1:10" ht="12.75">
      <c r="A204" s="52" t="s">
        <v>146</v>
      </c>
      <c r="B204" s="48">
        <v>19</v>
      </c>
      <c r="C204" s="52" t="s">
        <v>12</v>
      </c>
      <c r="D204" s="140">
        <f t="shared" si="33"/>
        <v>93090</v>
      </c>
      <c r="E204" s="52">
        <f t="shared" si="34"/>
        <v>91350</v>
      </c>
      <c r="F204" s="52">
        <f t="shared" si="35"/>
        <v>88740</v>
      </c>
      <c r="G204" s="87">
        <v>87000</v>
      </c>
      <c r="H204" s="160">
        <v>2.66</v>
      </c>
      <c r="I204" s="44"/>
      <c r="J204" s="2"/>
    </row>
    <row r="205" spans="1:10" s="50" customFormat="1" ht="18.75" customHeight="1">
      <c r="A205" s="52" t="s">
        <v>146</v>
      </c>
      <c r="B205" s="48">
        <v>22</v>
      </c>
      <c r="C205" s="52" t="s">
        <v>12</v>
      </c>
      <c r="D205" s="140">
        <f t="shared" si="33"/>
        <v>93090</v>
      </c>
      <c r="E205" s="52">
        <f t="shared" si="34"/>
        <v>91350</v>
      </c>
      <c r="F205" s="52">
        <f t="shared" si="35"/>
        <v>88740</v>
      </c>
      <c r="G205" s="87">
        <v>87000</v>
      </c>
      <c r="H205" s="160">
        <v>3.26</v>
      </c>
      <c r="I205" s="44"/>
      <c r="J205" s="51"/>
    </row>
    <row r="206" spans="1:10" s="50" customFormat="1" ht="18.75" customHeight="1">
      <c r="A206" s="52" t="s">
        <v>146</v>
      </c>
      <c r="B206" s="48">
        <v>24</v>
      </c>
      <c r="C206" s="52" t="s">
        <v>12</v>
      </c>
      <c r="D206" s="140">
        <f t="shared" si="33"/>
        <v>93090</v>
      </c>
      <c r="E206" s="52">
        <f t="shared" si="34"/>
        <v>91350</v>
      </c>
      <c r="F206" s="52">
        <f t="shared" si="35"/>
        <v>88740</v>
      </c>
      <c r="G206" s="87">
        <v>87000</v>
      </c>
      <c r="H206" s="160">
        <v>4.1</v>
      </c>
      <c r="I206" s="44"/>
      <c r="J206" s="51"/>
    </row>
    <row r="207" spans="1:10" s="50" customFormat="1" ht="18.75" customHeight="1">
      <c r="A207" s="52" t="s">
        <v>150</v>
      </c>
      <c r="B207" s="48">
        <v>27</v>
      </c>
      <c r="C207" s="52" t="s">
        <v>12</v>
      </c>
      <c r="D207" s="52">
        <f t="shared" si="33"/>
        <v>93090</v>
      </c>
      <c r="E207" s="52">
        <f t="shared" si="34"/>
        <v>91350</v>
      </c>
      <c r="F207" s="52">
        <f t="shared" si="35"/>
        <v>88740</v>
      </c>
      <c r="G207" s="87">
        <v>87000</v>
      </c>
      <c r="H207" s="160">
        <v>5</v>
      </c>
      <c r="I207" s="44"/>
      <c r="J207" s="51"/>
    </row>
    <row r="208" spans="1:10" ht="12.75">
      <c r="A208" s="52" t="s">
        <v>146</v>
      </c>
      <c r="B208" s="48">
        <v>30</v>
      </c>
      <c r="C208" s="52" t="s">
        <v>12</v>
      </c>
      <c r="D208" s="52">
        <f t="shared" si="33"/>
        <v>93090</v>
      </c>
      <c r="E208" s="52">
        <f t="shared" si="34"/>
        <v>91350</v>
      </c>
      <c r="F208" s="52">
        <f t="shared" si="35"/>
        <v>88740</v>
      </c>
      <c r="G208" s="87">
        <v>87000</v>
      </c>
      <c r="H208" s="160">
        <v>6.5</v>
      </c>
      <c r="I208" s="44"/>
      <c r="J208" s="2"/>
    </row>
    <row r="209" spans="1:10" ht="12.75" customHeight="1">
      <c r="A209" s="52" t="s">
        <v>150</v>
      </c>
      <c r="B209" s="48">
        <v>32</v>
      </c>
      <c r="C209" s="52" t="s">
        <v>12</v>
      </c>
      <c r="D209" s="52">
        <f>G209*1.07</f>
        <v>93090</v>
      </c>
      <c r="E209" s="52">
        <f>G209*1.05</f>
        <v>91350</v>
      </c>
      <c r="F209" s="52">
        <f>G209*1.02</f>
        <v>88740</v>
      </c>
      <c r="G209" s="87">
        <v>87000</v>
      </c>
      <c r="H209" s="160">
        <v>6.97</v>
      </c>
      <c r="I209" s="44"/>
      <c r="J209" s="2"/>
    </row>
    <row r="210" spans="1:10" ht="12.75" customHeight="1">
      <c r="A210" s="52" t="s">
        <v>146</v>
      </c>
      <c r="B210" s="48">
        <v>36</v>
      </c>
      <c r="C210" s="52" t="s">
        <v>12</v>
      </c>
      <c r="D210" s="52">
        <f>G210*1.07</f>
        <v>93090</v>
      </c>
      <c r="E210" s="52">
        <f>G210*1.05</f>
        <v>91350</v>
      </c>
      <c r="F210" s="52">
        <f>G210*1.02</f>
        <v>88740</v>
      </c>
      <c r="G210" s="87">
        <v>87000</v>
      </c>
      <c r="H210" s="160">
        <v>8.88</v>
      </c>
      <c r="I210" s="44"/>
      <c r="J210" s="2"/>
    </row>
    <row r="211" spans="1:10" ht="12.75" customHeight="1">
      <c r="A211" s="52" t="s">
        <v>146</v>
      </c>
      <c r="B211" s="48">
        <v>41</v>
      </c>
      <c r="C211" s="52" t="s">
        <v>12</v>
      </c>
      <c r="D211" s="52">
        <f>G211*1.07</f>
        <v>93090</v>
      </c>
      <c r="E211" s="52">
        <f>G211*1.05</f>
        <v>91350</v>
      </c>
      <c r="F211" s="52">
        <f>G211*1.02</f>
        <v>88740</v>
      </c>
      <c r="G211" s="87">
        <v>87000</v>
      </c>
      <c r="H211" s="160">
        <v>11.54</v>
      </c>
      <c r="I211" s="44"/>
      <c r="J211" s="2"/>
    </row>
    <row r="212" spans="1:10" ht="12.75" customHeight="1">
      <c r="A212" s="52" t="s">
        <v>146</v>
      </c>
      <c r="B212" s="48">
        <v>46</v>
      </c>
      <c r="C212" s="52" t="s">
        <v>8</v>
      </c>
      <c r="D212" s="52">
        <f>G212*1.07</f>
        <v>104860</v>
      </c>
      <c r="E212" s="52">
        <f>G212*1.05</f>
        <v>102900</v>
      </c>
      <c r="F212" s="52">
        <f>G212*1.02</f>
        <v>99960</v>
      </c>
      <c r="G212" s="87">
        <v>98000</v>
      </c>
      <c r="H212" s="160">
        <v>14.4</v>
      </c>
      <c r="I212" s="44"/>
      <c r="J212" s="2"/>
    </row>
    <row r="213" spans="1:10" ht="12.75" customHeight="1">
      <c r="A213" s="52" t="s">
        <v>146</v>
      </c>
      <c r="B213" s="48">
        <v>55</v>
      </c>
      <c r="C213" s="52" t="s">
        <v>8</v>
      </c>
      <c r="D213" s="52">
        <f>G213*1.07</f>
        <v>112885</v>
      </c>
      <c r="E213" s="52">
        <f>G213*1.05</f>
        <v>110775</v>
      </c>
      <c r="F213" s="52">
        <f>G213*1.02</f>
        <v>107610</v>
      </c>
      <c r="G213" s="87">
        <v>105500</v>
      </c>
      <c r="H213" s="160">
        <v>21</v>
      </c>
      <c r="I213" s="44"/>
      <c r="J213" s="2"/>
    </row>
    <row r="214" spans="1:9" ht="15.75">
      <c r="A214" s="199" t="s">
        <v>97</v>
      </c>
      <c r="B214" s="200"/>
      <c r="C214" s="200"/>
      <c r="D214" s="200"/>
      <c r="E214" s="200"/>
      <c r="F214" s="200"/>
      <c r="G214" s="200"/>
      <c r="H214" s="201"/>
      <c r="I214" s="2"/>
    </row>
    <row r="215" spans="1:9" ht="12.75">
      <c r="A215" s="75" t="s">
        <v>94</v>
      </c>
      <c r="B215" s="75" t="s">
        <v>88</v>
      </c>
      <c r="C215" s="75"/>
      <c r="D215" s="75" t="s">
        <v>102</v>
      </c>
      <c r="E215" s="75" t="s">
        <v>92</v>
      </c>
      <c r="F215" s="75" t="s">
        <v>93</v>
      </c>
      <c r="G215" s="75" t="s">
        <v>137</v>
      </c>
      <c r="H215" s="76"/>
      <c r="I215" s="2"/>
    </row>
    <row r="216" spans="1:9" ht="15.75">
      <c r="A216" s="22" t="s">
        <v>96</v>
      </c>
      <c r="B216" s="7" t="s">
        <v>95</v>
      </c>
      <c r="C216" s="5"/>
      <c r="D216" s="4">
        <f>G216*1.07</f>
        <v>85600</v>
      </c>
      <c r="E216" s="5">
        <f>G216*1.05</f>
        <v>84000</v>
      </c>
      <c r="F216" s="5">
        <f>G216*1.02</f>
        <v>81600</v>
      </c>
      <c r="G216" s="7">
        <v>80000</v>
      </c>
      <c r="H216" s="47"/>
      <c r="I216" s="46"/>
    </row>
    <row r="217" spans="1:8" ht="15.75">
      <c r="A217" s="22" t="s">
        <v>96</v>
      </c>
      <c r="B217" s="7" t="s">
        <v>147</v>
      </c>
      <c r="C217" s="5"/>
      <c r="D217" s="4">
        <f>G217*1.07</f>
        <v>85600</v>
      </c>
      <c r="E217" s="5">
        <f>G217*1.05</f>
        <v>84000</v>
      </c>
      <c r="F217" s="5">
        <f>G217*1.02</f>
        <v>81600</v>
      </c>
      <c r="G217" s="7">
        <v>80000</v>
      </c>
      <c r="H217" s="47"/>
    </row>
  </sheetData>
  <sheetProtection/>
  <mergeCells count="21">
    <mergeCell ref="A10:I10"/>
    <mergeCell ref="A22:I22"/>
    <mergeCell ref="A189:H189"/>
    <mergeCell ref="A65:I65"/>
    <mergeCell ref="A181:H181"/>
    <mergeCell ref="A152:H152"/>
    <mergeCell ref="A39:I39"/>
    <mergeCell ref="A109:I109"/>
    <mergeCell ref="A30:I30"/>
    <mergeCell ref="A25:I25"/>
    <mergeCell ref="A43:I43"/>
    <mergeCell ref="A214:H214"/>
    <mergeCell ref="A197:H197"/>
    <mergeCell ref="A155:H155"/>
    <mergeCell ref="A164:H164"/>
    <mergeCell ref="A145:H145"/>
    <mergeCell ref="A1:I1"/>
    <mergeCell ref="A7:I7"/>
    <mergeCell ref="B9:J9"/>
    <mergeCell ref="A8:I8"/>
    <mergeCell ref="A126:H1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1" r:id="rId2"/>
  <rowBreaks count="5" manualBreakCount="5">
    <brk id="38" max="9" man="1"/>
    <brk id="83" max="9" man="1"/>
    <brk id="125" max="9" man="1"/>
    <brk id="154" max="9" man="1"/>
    <brk id="18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2019-11-27T07:13:53Z</cp:lastPrinted>
  <dcterms:created xsi:type="dcterms:W3CDTF">2004-05-12T05:56:33Z</dcterms:created>
  <dcterms:modified xsi:type="dcterms:W3CDTF">2024-04-15T05:27:25Z</dcterms:modified>
  <cp:category/>
  <cp:version/>
  <cp:contentType/>
  <cp:contentStatus/>
</cp:coreProperties>
</file>